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500_01" sheetId="1" r:id="rId1"/>
    <sheet name="500_02" sheetId="2" r:id="rId2"/>
    <sheet name="1000_01" sheetId="3" r:id="rId3"/>
    <sheet name="1000_02" sheetId="4" r:id="rId4"/>
    <sheet name="const" sheetId="5" r:id="rId5"/>
  </sheet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3">'1000_02'!#REF!</definedName>
    <definedName name="Men1000_1">'1000_01'!$B$6:$B$47</definedName>
    <definedName name="Men1000_2">#REF!</definedName>
    <definedName name="Men500_1">'500_01'!$B$6:$B$49</definedName>
    <definedName name="Men500_2">#REF!</definedName>
    <definedName name="N_dev">'const'!$C$8</definedName>
    <definedName name="N_sor1">'const'!$C$1</definedName>
    <definedName name="N_sor2">'const'!$C$2</definedName>
    <definedName name="N_un">'const'!$C$7</definedName>
    <definedName name="Women1000_1">'1000_02'!$B$6:$B$22</definedName>
    <definedName name="Women1000_2">#REF!</definedName>
    <definedName name="Women500" localSheetId="1">'500_02'!#REF!</definedName>
    <definedName name="Women500_1">'500_02'!$B$6:$B$23</definedName>
    <definedName name="Women500_2">#REF!</definedName>
    <definedName name="_xlnm.Print_Titles" localSheetId="2">'1000_01'!$1:$3</definedName>
    <definedName name="_xlnm.Print_Titles" localSheetId="3">'1000_02'!$1:$3</definedName>
    <definedName name="_xlnm.Print_Titles" localSheetId="0">'500_01'!$1:$3</definedName>
    <definedName name="_xlnm.Print_Titles" localSheetId="1">'500_02'!$1:$3</definedName>
    <definedName name="_xlnm.Print_Area" localSheetId="2">'1000_01'!$A$1:$O$54</definedName>
    <definedName name="_xlnm.Print_Area" localSheetId="3">'1000_02'!$A$1:$O$36</definedName>
    <definedName name="_xlnm.Print_Area" localSheetId="0">'500_01'!$A$1:$O$56</definedName>
    <definedName name="_xlnm.Print_Area" localSheetId="1">'500_02'!$A$1:$O$36</definedName>
  </definedNames>
  <calcPr fullCalcOnLoad="1"/>
</workbook>
</file>

<file path=xl/sharedStrings.xml><?xml version="1.0" encoding="utf-8"?>
<sst xmlns="http://schemas.openxmlformats.org/spreadsheetml/2006/main" count="963" uniqueCount="194">
  <si>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</si>
  <si>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</si>
  <si>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</si>
  <si>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</si>
  <si>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</si>
  <si>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</si>
  <si>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</si>
  <si>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</si>
  <si>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</si>
  <si>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 метров</t>
  </si>
  <si>
    <t>Отст.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</si>
  <si>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</si>
  <si>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</si>
  <si>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</si>
  <si>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</si>
  <si>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</si>
  <si>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</si>
  <si>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</si>
  <si>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</si>
  <si>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</si>
  <si>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</si>
  <si>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</si>
  <si>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</si>
  <si>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</si>
  <si>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</si>
  <si>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</si>
  <si>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</si>
  <si>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</si>
  <si>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1000 метров</t>
  </si>
  <si>
    <t>Регион</t>
  </si>
  <si>
    <t>4.12,00</t>
  </si>
  <si>
    <t>МС</t>
  </si>
  <si>
    <r>
      <t>t льда: - 6,2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</si>
  <si>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Главный судья соревнований</t>
  </si>
  <si>
    <t>В.В. Баканов</t>
  </si>
  <si>
    <t>2.10,00</t>
  </si>
  <si>
    <t>Всероссийские соревнования по конькобежному спорту</t>
  </si>
  <si>
    <t>на призы ЗМС В.А. Муратова</t>
  </si>
  <si>
    <t>04 - 05 апреля 2015 г.</t>
  </si>
  <si>
    <t>04 апреля 2015 г.</t>
  </si>
  <si>
    <t>05 апреля 2015 г.</t>
  </si>
  <si>
    <t>Юноши старшего возраста</t>
  </si>
  <si>
    <t>Девушки старшего возраста</t>
  </si>
  <si>
    <t>i</t>
  </si>
  <si>
    <t>Москва</t>
  </si>
  <si>
    <t>o</t>
  </si>
  <si>
    <t xml:space="preserve">ЗАЙЦЕВА Алина </t>
  </si>
  <si>
    <t>ст</t>
  </si>
  <si>
    <t>2 разр.</t>
  </si>
  <si>
    <t>Архангельская область</t>
  </si>
  <si>
    <t>Яцук М.А., Проничева А.В.</t>
  </si>
  <si>
    <t>ЧЕРНЯЕВА Анастасия</t>
  </si>
  <si>
    <t>III разр.</t>
  </si>
  <si>
    <t>Тверская область</t>
  </si>
  <si>
    <t>Бирюкова Т.Ю.</t>
  </si>
  <si>
    <t>Claire de Corte</t>
  </si>
  <si>
    <t>КМС</t>
  </si>
  <si>
    <t>Санкт-Петербург</t>
  </si>
  <si>
    <t>Лаленков Е.</t>
  </si>
  <si>
    <t>АФАНАСЬЕВА Алена</t>
  </si>
  <si>
    <t>Республика Чувашия</t>
  </si>
  <si>
    <t xml:space="preserve">ПАНКРАТОВА Наталья </t>
  </si>
  <si>
    <t>I разр.</t>
  </si>
  <si>
    <t>Ульяновская область</t>
  </si>
  <si>
    <t>Коваленко Л.А.</t>
  </si>
  <si>
    <t xml:space="preserve">АНТРОПОВА Любовь </t>
  </si>
  <si>
    <t>12.03.1999</t>
  </si>
  <si>
    <t>Ярославская область</t>
  </si>
  <si>
    <t>Антропов Д.В.</t>
  </si>
  <si>
    <t xml:space="preserve">КУЗНЕЦОВА Кристина </t>
  </si>
  <si>
    <t>09.06.1998</t>
  </si>
  <si>
    <t>1 разр.</t>
  </si>
  <si>
    <t>Ходжаева М.Х.</t>
  </si>
  <si>
    <t xml:space="preserve">ФРИЗОН Анастасия </t>
  </si>
  <si>
    <t>Сютковская Т.Б.</t>
  </si>
  <si>
    <t xml:space="preserve">ГОРБАТЕНКО Дарья </t>
  </si>
  <si>
    <t>04.01.1998</t>
  </si>
  <si>
    <t xml:space="preserve">МИХЕЕВА Ирина </t>
  </si>
  <si>
    <t>Свердловская область</t>
  </si>
  <si>
    <t>Тюрина Н.Ю.</t>
  </si>
  <si>
    <t xml:space="preserve">ГАГАРИНА Ксения </t>
  </si>
  <si>
    <t xml:space="preserve">ГРИГОРЬЕВА Анна </t>
  </si>
  <si>
    <t xml:space="preserve">БЕКЖОНОВА Милена </t>
  </si>
  <si>
    <t>II разр.</t>
  </si>
  <si>
    <t>Московская область</t>
  </si>
  <si>
    <t>Казелин С.Н.</t>
  </si>
  <si>
    <t xml:space="preserve">ИВАНОВА Мария </t>
  </si>
  <si>
    <t>08.11.1997</t>
  </si>
  <si>
    <t>Комов А.В.</t>
  </si>
  <si>
    <t xml:space="preserve">ЕВГРАФОВА Ксения </t>
  </si>
  <si>
    <t>03.08.1997</t>
  </si>
  <si>
    <t xml:space="preserve">БУЦКО Жанна </t>
  </si>
  <si>
    <t>Жарков А.З.</t>
  </si>
  <si>
    <t xml:space="preserve">САПРЫКИНА Екатерина </t>
  </si>
  <si>
    <t>31.07.1998</t>
  </si>
  <si>
    <t>Республика Удмуртия</t>
  </si>
  <si>
    <t>Иванов А.С.</t>
  </si>
  <si>
    <t>Вологодская область</t>
  </si>
  <si>
    <t>Икконен Н.А.</t>
  </si>
  <si>
    <t>Республика Беларусь</t>
  </si>
  <si>
    <t>Гришин В.В.</t>
  </si>
  <si>
    <t>Смирнова Е.В.</t>
  </si>
  <si>
    <t>ИВАНОВ Павел</t>
  </si>
  <si>
    <t>АКИМОВ Дмитрий</t>
  </si>
  <si>
    <t xml:space="preserve">ЛАНЦОВ Эдуард </t>
  </si>
  <si>
    <t xml:space="preserve">МАРКМАН Эмиль </t>
  </si>
  <si>
    <t>Маркман Н.Ш., Кротов А.Р.</t>
  </si>
  <si>
    <t xml:space="preserve">КОМЯГИН Сергей </t>
  </si>
  <si>
    <t xml:space="preserve">МАРИХИН Илья </t>
  </si>
  <si>
    <t>21.05.1998</t>
  </si>
  <si>
    <t xml:space="preserve">РОСТОВСКИЙ Олег </t>
  </si>
  <si>
    <t>Проничева А.В.,    Яцук М.А.</t>
  </si>
  <si>
    <t xml:space="preserve">ЩЕРБА Георгий </t>
  </si>
  <si>
    <t xml:space="preserve">ПИРОЖНИКОВ Михаил </t>
  </si>
  <si>
    <t xml:space="preserve">БЕЗУКЛАДИЧНЫЙ Дмитрий </t>
  </si>
  <si>
    <t xml:space="preserve">САДКОВ Григорий </t>
  </si>
  <si>
    <t xml:space="preserve">ЕСЕНИН Данил </t>
  </si>
  <si>
    <t>12.06.1999</t>
  </si>
  <si>
    <t>Дементьев Д.Н.</t>
  </si>
  <si>
    <t xml:space="preserve">БОДРОВ Сергей </t>
  </si>
  <si>
    <t xml:space="preserve">ГОРШКОВ Денис </t>
  </si>
  <si>
    <t xml:space="preserve">ВАЛЛИУЛИН Руслан </t>
  </si>
  <si>
    <t>Республика Татарстан</t>
  </si>
  <si>
    <t>Рубцова Л.А.</t>
  </si>
  <si>
    <t xml:space="preserve">ДРОБИН Станислав </t>
  </si>
  <si>
    <t>МИХАЙЛОВ Дмитрий</t>
  </si>
  <si>
    <t xml:space="preserve">ШЕРШАКОВ Дмитрий </t>
  </si>
  <si>
    <t>21.08.1998</t>
  </si>
  <si>
    <t>Куликов К.С.</t>
  </si>
  <si>
    <t>КИСЕЛЕВ Илья</t>
  </si>
  <si>
    <t xml:space="preserve">ПЕРВОВ Глеб </t>
  </si>
  <si>
    <t>09.01.1998</t>
  </si>
  <si>
    <t xml:space="preserve">ПРОСТЕВ Егор </t>
  </si>
  <si>
    <t>10.12.1998</t>
  </si>
  <si>
    <t xml:space="preserve">ФОМИН Валерий </t>
  </si>
  <si>
    <t>Нижегородская область</t>
  </si>
  <si>
    <t>Фомин И.В.</t>
  </si>
  <si>
    <t>КОСТЯНОЙ Андрей</t>
  </si>
  <si>
    <t>Республика Карелия</t>
  </si>
  <si>
    <t>Курбатов А.С., Ананьев Г.В.</t>
  </si>
  <si>
    <t xml:space="preserve">УЛЬЯНОВ Демид </t>
  </si>
  <si>
    <t xml:space="preserve">ИВАНОВ Илья </t>
  </si>
  <si>
    <t>26.02.1999</t>
  </si>
  <si>
    <t xml:space="preserve">ГУБАНОВ Иван </t>
  </si>
  <si>
    <t>07.11.1997</t>
  </si>
  <si>
    <t>ТОМАШЕВИЧ Павел</t>
  </si>
  <si>
    <t>Ильютик С.А., Казакевич Л.В.</t>
  </si>
  <si>
    <t xml:space="preserve">КОРЯКОВСКИЙ Егор </t>
  </si>
  <si>
    <t>Калинин А.А.</t>
  </si>
  <si>
    <t xml:space="preserve">ПОЛЕВОВ Илья </t>
  </si>
  <si>
    <t>ВИШНЕВ Глеб</t>
  </si>
  <si>
    <t xml:space="preserve">ЯБЛОНСКИЙ Егор </t>
  </si>
  <si>
    <t>21.12.1998</t>
  </si>
  <si>
    <t xml:space="preserve">СИДОРОВ Кирилл </t>
  </si>
  <si>
    <t xml:space="preserve">КОНДРИКОВ Никита </t>
  </si>
  <si>
    <t xml:space="preserve">ТАБОЛОВ Вячеслав </t>
  </si>
  <si>
    <t>26.06.1998</t>
  </si>
  <si>
    <t>РУДЕНКО Виктор</t>
  </si>
  <si>
    <t xml:space="preserve">КУРБАТОВ Никита </t>
  </si>
  <si>
    <t>18.05.1999</t>
  </si>
  <si>
    <t xml:space="preserve">ПРОКОПОВ Владислав </t>
  </si>
  <si>
    <t>16.09.1997</t>
  </si>
  <si>
    <t>Пегов П.Г.</t>
  </si>
  <si>
    <t xml:space="preserve">ПОДОЛЬСКИЙ Александр </t>
  </si>
  <si>
    <t>24.04.1999</t>
  </si>
  <si>
    <t xml:space="preserve">ПОДОЛЬСКИЙ Андрей </t>
  </si>
  <si>
    <t>Дрига С.Г.</t>
  </si>
  <si>
    <t xml:space="preserve">БАЗОРОВ Даниил </t>
  </si>
  <si>
    <t>14.02.1998</t>
  </si>
  <si>
    <t>ЧАЩИН Владислав Александрович</t>
  </si>
  <si>
    <t xml:space="preserve">АРУТЮНЯН Володя </t>
  </si>
  <si>
    <t>08.07.1997</t>
  </si>
  <si>
    <t xml:space="preserve">ЛИСИЦЫН Максим </t>
  </si>
  <si>
    <t>19.08.1997</t>
  </si>
  <si>
    <t>Начало: 11:00</t>
  </si>
  <si>
    <r>
      <t xml:space="preserve">t льда: - 6,4 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</si>
  <si>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t воздуха: + 14,3 °С</t>
  </si>
  <si>
    <t>Влажность: 42 %</t>
  </si>
  <si>
    <t>Окончание: 11:15</t>
  </si>
  <si>
    <t>I юн.</t>
  </si>
  <si>
    <t>III юн.</t>
  </si>
  <si>
    <t>Начало: 12:20</t>
  </si>
  <si>
    <r>
      <t xml:space="preserve">t льда: - 6,3 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</si>
  <si>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t воздуха: + 14,2 °С</t>
  </si>
  <si>
    <t>Влажность: 41 %</t>
  </si>
  <si>
    <t>DNS</t>
  </si>
  <si>
    <t>Окончание: 12:30</t>
  </si>
  <si>
    <r>
      <t xml:space="preserve">t льда: - 6,2 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</si>
  <si>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Начало:15:25</t>
  </si>
  <si>
    <t>Окончание:16:00</t>
  </si>
  <si>
    <t>II юн.</t>
  </si>
  <si>
    <t>DQ</t>
  </si>
  <si>
    <t>Начало: 17:35</t>
  </si>
  <si>
    <t>Окончание: 18:05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</si>
</sst>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  <numFmt numFmtId="209" formatCode="m:ss.00"/>
    <numFmt numFmtId="210" formatCode="#&quot; &quot;?/4"/>
    <numFmt numFmtId="211" formatCode="_(* #,##0.0_);_(* \(#,##0.0\);_(* &quot;-&quot;??_);_(@_)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Calibri"/>
      <family val="2"/>
    </font>
    <font>
      <b/>
      <sz val="17"/>
      <name val="CourierPS"/>
      <family val="3"/>
    </font>
    <font>
      <i/>
      <sz val="12"/>
      <name val="CourierPS"/>
      <family val="3"/>
    </font>
    <font>
      <sz val="16"/>
      <name val="CourierPS"/>
      <family val="3"/>
    </font>
    <font>
      <b/>
      <sz val="20"/>
      <name val="CourierPS"/>
      <family val="3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8" fillId="0" borderId="0" xfId="0" applyFont="1" applyAlignment="1">
      <alignment vertical="center"/>
    </xf>
    <xf numFmtId="0" fontId="0" fillId="0" borderId="0" xfId="0" applyBorder="1" applyAlignment="1">
      <alignment wrapText="1"/>
    </xf>
    <xf numFmtId="183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vertical="justify" wrapText="1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14" fontId="1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left" vertical="justify" wrapText="1"/>
    </xf>
    <xf numFmtId="14" fontId="1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vertical="justify" wrapText="1"/>
    </xf>
    <xf numFmtId="207" fontId="0" fillId="0" borderId="0" xfId="0" applyNumberFormat="1" applyBorder="1" applyAlignment="1">
      <alignment wrapText="1"/>
    </xf>
    <xf numFmtId="182" fontId="3" fillId="0" borderId="12" xfId="0" applyNumberFormat="1" applyFont="1" applyBorder="1" applyAlignment="1">
      <alignment horizontal="left" vertical="justify"/>
    </xf>
    <xf numFmtId="202" fontId="1" fillId="0" borderId="13" xfId="0" applyNumberFormat="1" applyFont="1" applyBorder="1" applyAlignment="1">
      <alignment horizontal="left" vertical="justify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202" fontId="1" fillId="0" borderId="12" xfId="0" applyNumberFormat="1" applyFont="1" applyBorder="1" applyAlignment="1">
      <alignment horizontal="left" vertical="justify" wrapText="1"/>
    </xf>
    <xf numFmtId="0" fontId="10" fillId="0" borderId="10" xfId="0" applyFont="1" applyBorder="1" applyAlignment="1">
      <alignment horizontal="center" vertical="justify"/>
    </xf>
    <xf numFmtId="0" fontId="10" fillId="0" borderId="1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 horizontal="left" vertical="justify" wrapText="1"/>
    </xf>
    <xf numFmtId="14" fontId="10" fillId="0" borderId="10" xfId="0" applyNumberFormat="1" applyFont="1" applyFill="1" applyBorder="1" applyAlignment="1">
      <alignment horizontal="center" vertical="justify" wrapText="1"/>
    </xf>
    <xf numFmtId="0" fontId="10" fillId="0" borderId="10" xfId="0" applyFont="1" applyFill="1" applyBorder="1" applyAlignment="1">
      <alignment horizontal="center" vertical="justify" wrapText="1"/>
    </xf>
    <xf numFmtId="0" fontId="10" fillId="0" borderId="10" xfId="0" applyFont="1" applyFill="1" applyBorder="1" applyAlignment="1">
      <alignment vertical="justify" wrapText="1"/>
    </xf>
    <xf numFmtId="0" fontId="10" fillId="0" borderId="10" xfId="0" applyFont="1" applyFill="1" applyBorder="1" applyAlignment="1">
      <alignment vertical="justify"/>
    </xf>
    <xf numFmtId="0" fontId="12" fillId="0" borderId="10" xfId="0" applyFont="1" applyBorder="1" applyAlignment="1">
      <alignment horizontal="left" vertical="justify" wrapText="1"/>
    </xf>
    <xf numFmtId="183" fontId="10" fillId="0" borderId="10" xfId="0" applyNumberFormat="1" applyFont="1" applyBorder="1" applyAlignment="1">
      <alignment horizontal="left" vertical="justify" wrapText="1"/>
    </xf>
    <xf numFmtId="202" fontId="10" fillId="0" borderId="10" xfId="0" applyNumberFormat="1" applyFont="1" applyBorder="1" applyAlignment="1">
      <alignment horizontal="left" vertical="justify" wrapText="1"/>
    </xf>
    <xf numFmtId="2" fontId="3" fillId="0" borderId="0" xfId="0" applyNumberFormat="1" applyFont="1" applyBorder="1" applyAlignment="1">
      <alignment horizontal="left" vertical="justify" wrapText="1"/>
    </xf>
    <xf numFmtId="0" fontId="1" fillId="0" borderId="10" xfId="0" applyFont="1" applyBorder="1" applyAlignment="1">
      <alignment vertical="justify"/>
    </xf>
    <xf numFmtId="2" fontId="3" fillId="0" borderId="10" xfId="0" applyNumberFormat="1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180" fontId="1" fillId="0" borderId="10" xfId="0" applyNumberFormat="1" applyFont="1" applyBorder="1" applyAlignment="1">
      <alignment vertical="justify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0" fontId="1" fillId="0" borderId="12" xfId="0" applyFont="1" applyFill="1" applyBorder="1" applyAlignment="1">
      <alignment vertical="justify"/>
    </xf>
    <xf numFmtId="0" fontId="4" fillId="0" borderId="10" xfId="0" applyFont="1" applyBorder="1" applyAlignment="1">
      <alignment horizontal="center" vertical="justify"/>
    </xf>
    <xf numFmtId="0" fontId="16" fillId="0" borderId="10" xfId="0" applyFont="1" applyBorder="1" applyAlignment="1">
      <alignment horizontal="center" vertical="justify"/>
    </xf>
    <xf numFmtId="0" fontId="16" fillId="0" borderId="10" xfId="0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left" vertical="justify" wrapText="1"/>
    </xf>
    <xf numFmtId="0" fontId="9" fillId="0" borderId="0" xfId="0" applyFont="1" applyAlignment="1">
      <alignment horizontal="left"/>
    </xf>
    <xf numFmtId="180" fontId="1" fillId="0" borderId="11" xfId="0" applyNumberFormat="1" applyFont="1" applyFill="1" applyBorder="1" applyAlignment="1">
      <alignment vertical="justify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14" fontId="15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Relationship Id="rId3" Type="http://schemas.openxmlformats.org/officeDocument/2006/relationships/image" Target="../media/image9.emf" /><Relationship Id="rId4" Type="http://schemas.openxmlformats.org/officeDocument/2006/relationships/image" Target="../media/image8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Relationship Id="rId3" Type="http://schemas.openxmlformats.org/officeDocument/2006/relationships/image" Target="../media/image11.emf" /><Relationship Id="rId4" Type="http://schemas.openxmlformats.org/officeDocument/2006/relationships/image" Target="../media/image10.emf" /><Relationship Id="rId5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Relationship Id="rId3" Type="http://schemas.openxmlformats.org/officeDocument/2006/relationships/image" Target="../media/image3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0</xdr:row>
      <xdr:rowOff>400050</xdr:rowOff>
    </xdr:from>
    <xdr:to>
      <xdr:col>14</xdr:col>
      <xdr:colOff>419100</xdr:colOff>
      <xdr:row>2</xdr:row>
      <xdr:rowOff>47625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400050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409575</xdr:rowOff>
    </xdr:from>
    <xdr:to>
      <xdr:col>3</xdr:col>
      <xdr:colOff>19050</xdr:colOff>
      <xdr:row>2</xdr:row>
      <xdr:rowOff>66675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09575"/>
          <a:ext cx="1190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</xdr:row>
      <xdr:rowOff>0</xdr:rowOff>
    </xdr:from>
    <xdr:to>
      <xdr:col>20</xdr:col>
      <xdr:colOff>371475</xdr:colOff>
      <xdr:row>2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0" y="8858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0</xdr:rowOff>
    </xdr:from>
    <xdr:to>
      <xdr:col>18</xdr:col>
      <xdr:colOff>571500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48600" y="8858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</xdr:row>
      <xdr:rowOff>0</xdr:rowOff>
    </xdr:from>
    <xdr:to>
      <xdr:col>17</xdr:col>
      <xdr:colOff>180975</xdr:colOff>
      <xdr:row>3</xdr:row>
      <xdr:rowOff>9525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0" y="88582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400050</xdr:colOff>
      <xdr:row>0</xdr:row>
      <xdr:rowOff>438150</xdr:rowOff>
    </xdr:from>
    <xdr:to>
      <xdr:col>14</xdr:col>
      <xdr:colOff>495300</xdr:colOff>
      <xdr:row>2</xdr:row>
      <xdr:rowOff>66675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3815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457200</xdr:rowOff>
    </xdr:from>
    <xdr:to>
      <xdr:col>2</xdr:col>
      <xdr:colOff>438150</xdr:colOff>
      <xdr:row>2</xdr:row>
      <xdr:rowOff>66675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57200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</xdr:row>
      <xdr:rowOff>0</xdr:rowOff>
    </xdr:from>
    <xdr:to>
      <xdr:col>20</xdr:col>
      <xdr:colOff>295275</xdr:colOff>
      <xdr:row>2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82050" y="8763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0</xdr:rowOff>
    </xdr:from>
    <xdr:to>
      <xdr:col>18</xdr:col>
      <xdr:colOff>495300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72400" y="8763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9525</xdr:rowOff>
    </xdr:from>
    <xdr:to>
      <xdr:col>17</xdr:col>
      <xdr:colOff>142875</xdr:colOff>
      <xdr:row>2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88582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390525</xdr:colOff>
      <xdr:row>1</xdr:row>
      <xdr:rowOff>28575</xdr:rowOff>
    </xdr:from>
    <xdr:to>
      <xdr:col>14</xdr:col>
      <xdr:colOff>447675</xdr:colOff>
      <xdr:row>2</xdr:row>
      <xdr:rowOff>57150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390525"/>
          <a:ext cx="971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28575</xdr:rowOff>
    </xdr:from>
    <xdr:to>
      <xdr:col>3</xdr:col>
      <xdr:colOff>28575</xdr:colOff>
      <xdr:row>2</xdr:row>
      <xdr:rowOff>95250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9052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1</xdr:row>
      <xdr:rowOff>104775</xdr:rowOff>
    </xdr:from>
    <xdr:to>
      <xdr:col>20</xdr:col>
      <xdr:colOff>371475</xdr:colOff>
      <xdr:row>2</xdr:row>
      <xdr:rowOff>95250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0" y="4667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1</xdr:row>
      <xdr:rowOff>85725</xdr:rowOff>
    </xdr:from>
    <xdr:to>
      <xdr:col>18</xdr:col>
      <xdr:colOff>514350</xdr:colOff>
      <xdr:row>2</xdr:row>
      <xdr:rowOff>85725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4476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</xdr:row>
      <xdr:rowOff>76200</xdr:rowOff>
    </xdr:from>
    <xdr:to>
      <xdr:col>17</xdr:col>
      <xdr:colOff>200025</xdr:colOff>
      <xdr:row>2</xdr:row>
      <xdr:rowOff>104775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43815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371475</xdr:colOff>
      <xdr:row>0</xdr:row>
      <xdr:rowOff>409575</xdr:rowOff>
    </xdr:from>
    <xdr:to>
      <xdr:col>14</xdr:col>
      <xdr:colOff>419100</xdr:colOff>
      <xdr:row>2</xdr:row>
      <xdr:rowOff>28575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0957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400050</xdr:rowOff>
    </xdr:from>
    <xdr:to>
      <xdr:col>3</xdr:col>
      <xdr:colOff>28575</xdr:colOff>
      <xdr:row>2</xdr:row>
      <xdr:rowOff>57150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00050"/>
          <a:ext cx="1104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2</xdr:row>
      <xdr:rowOff>19050</xdr:rowOff>
    </xdr:from>
    <xdr:to>
      <xdr:col>20</xdr:col>
      <xdr:colOff>257175</xdr:colOff>
      <xdr:row>2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667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19050</xdr:rowOff>
    </xdr:from>
    <xdr:to>
      <xdr:col>18</xdr:col>
      <xdr:colOff>495300</xdr:colOff>
      <xdr:row>2</xdr:row>
      <xdr:rowOff>381000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24775" y="8667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0</xdr:rowOff>
    </xdr:from>
    <xdr:to>
      <xdr:col>17</xdr:col>
      <xdr:colOff>180975</xdr:colOff>
      <xdr:row>2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8477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AE56"/>
  <sheetViews>
    <sheetView tabSelected="1" view="pageBreakPreview" zoomScale="175" zoomScaleSheetLayoutView="175" workbookViewId="0" topLeftCell="A1">
      <selection activeCell="A49" sqref="A49"/>
    </sheetView>
  </sheetViews>
  <sheetFormatPr defaultColWidth="9.140625" defaultRowHeight="12.75"/>
  <cols>
    <col min="1" max="1" width="6.421875" style="1" customWidth="1"/>
    <col min="2" max="2" width="4.00390625" style="1" customWidth="1"/>
    <col min="3" max="3" width="7.7109375" style="1" customWidth="1"/>
    <col min="4" max="4" width="25.7109375" style="1" customWidth="1"/>
    <col min="5" max="5" width="8.8515625" style="1" hidden="1" customWidth="1"/>
    <col min="6" max="6" width="1.1484375" style="1" hidden="1" customWidth="1"/>
    <col min="7" max="7" width="7.8515625" style="1" customWidth="1"/>
    <col min="8" max="8" width="21.421875" style="1" customWidth="1"/>
    <col min="9" max="9" width="22.57421875" style="1" hidden="1" customWidth="1"/>
    <col min="10" max="10" width="15.7109375" style="1" hidden="1" customWidth="1"/>
    <col min="11" max="11" width="0.5625" style="1" hidden="1" customWidth="1"/>
    <col min="12" max="12" width="7.8515625" style="1" customWidth="1"/>
    <col min="13" max="13" width="7.28125" style="1" customWidth="1"/>
    <col min="14" max="14" width="6.00390625" style="1" customWidth="1"/>
    <col min="15" max="15" width="7.710937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3.75" customHeight="1">
      <c r="A1" s="91" t="str">
        <f>N_sor1</f>
        <v>Всероссийские соревнования по конькобежному спорту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36" customHeight="1">
      <c r="A2" s="92" t="str">
        <f>N_sor2</f>
        <v>на призы ЗМС В.А. Муратова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9.25" customHeight="1" thickBot="1">
      <c r="A3" s="93" t="s">
        <v>19</v>
      </c>
      <c r="B3" s="93"/>
      <c r="C3" s="93"/>
      <c r="D3" s="93"/>
      <c r="E3" s="84"/>
      <c r="F3" s="84"/>
      <c r="G3" s="84"/>
      <c r="H3" s="84"/>
      <c r="I3" s="84"/>
      <c r="J3" s="94" t="str">
        <f>D_d1</f>
        <v>04 апреля 2015 г.</v>
      </c>
      <c r="K3" s="95"/>
      <c r="L3" s="95"/>
      <c r="M3" s="95"/>
      <c r="N3" s="95"/>
      <c r="O3" s="95"/>
    </row>
    <row r="4" spans="2:31" ht="27" customHeight="1" thickTop="1">
      <c r="B4" s="15"/>
      <c r="C4" s="90" t="str">
        <f>N_un</f>
        <v>Юноши старшего возраста</v>
      </c>
      <c r="D4" s="90"/>
      <c r="E4" s="90"/>
      <c r="F4" s="90"/>
      <c r="G4" s="90"/>
      <c r="H4" s="90"/>
      <c r="I4" s="90"/>
      <c r="J4" s="90"/>
      <c r="K4" s="15"/>
      <c r="L4" s="18" t="str">
        <f>const!C9</f>
        <v>500 метров</v>
      </c>
      <c r="M4" s="15"/>
      <c r="N4" s="15"/>
      <c r="O4" s="15"/>
      <c r="P4" s="3"/>
      <c r="Q4" s="4">
        <v>37.5</v>
      </c>
      <c r="R4" s="4"/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12.75" customHeight="1" thickBot="1">
      <c r="A5" s="56" t="s">
        <v>4</v>
      </c>
      <c r="B5" s="56" t="s">
        <v>0</v>
      </c>
      <c r="C5" s="56" t="s">
        <v>6</v>
      </c>
      <c r="D5" s="56" t="s">
        <v>2</v>
      </c>
      <c r="E5" s="56"/>
      <c r="F5" s="56" t="s">
        <v>1</v>
      </c>
      <c r="G5" s="56" t="s">
        <v>1</v>
      </c>
      <c r="H5" s="56" t="s">
        <v>29</v>
      </c>
      <c r="I5" s="56"/>
      <c r="J5" s="56" t="s">
        <v>7</v>
      </c>
      <c r="K5" s="56"/>
      <c r="L5" s="56" t="s">
        <v>3</v>
      </c>
      <c r="M5" s="57" t="s">
        <v>8</v>
      </c>
      <c r="N5" s="57" t="s">
        <v>10</v>
      </c>
      <c r="O5" s="56" t="s">
        <v>5</v>
      </c>
      <c r="P5" s="3"/>
      <c r="Q5" s="19"/>
      <c r="R5" s="19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4.25" customHeight="1" thickTop="1">
      <c r="A6" s="6">
        <v>1</v>
      </c>
      <c r="B6" s="24">
        <v>185</v>
      </c>
      <c r="C6" s="24" t="s">
        <v>43</v>
      </c>
      <c r="D6" s="30" t="s">
        <v>170</v>
      </c>
      <c r="E6" s="32" t="s">
        <v>47</v>
      </c>
      <c r="F6" s="31" t="s">
        <v>171</v>
      </c>
      <c r="G6" s="32" t="s">
        <v>31</v>
      </c>
      <c r="H6" s="27" t="s">
        <v>44</v>
      </c>
      <c r="I6" s="13" t="s">
        <v>92</v>
      </c>
      <c r="J6" s="13"/>
      <c r="K6" s="89"/>
      <c r="L6" s="81">
        <v>37.91</v>
      </c>
      <c r="M6" s="22">
        <f aca="true" t="shared" si="0" ref="M6:M48">L6</f>
        <v>37.91</v>
      </c>
      <c r="N6" s="59">
        <f>L6-L$6</f>
        <v>0</v>
      </c>
      <c r="O6" s="6" t="s">
        <v>56</v>
      </c>
      <c r="P6" s="3"/>
      <c r="Q6" s="19"/>
      <c r="R6" s="19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4.25" customHeight="1">
      <c r="A7" s="6">
        <v>2</v>
      </c>
      <c r="B7" s="7">
        <v>187</v>
      </c>
      <c r="C7" s="7" t="s">
        <v>45</v>
      </c>
      <c r="D7" s="16" t="s">
        <v>172</v>
      </c>
      <c r="E7" s="17" t="s">
        <v>47</v>
      </c>
      <c r="F7" s="26" t="s">
        <v>173</v>
      </c>
      <c r="G7" s="17" t="s">
        <v>31</v>
      </c>
      <c r="H7" s="13" t="s">
        <v>44</v>
      </c>
      <c r="I7" s="13" t="s">
        <v>92</v>
      </c>
      <c r="J7" s="13"/>
      <c r="K7" s="12"/>
      <c r="L7" s="82">
        <v>38</v>
      </c>
      <c r="M7" s="20">
        <f t="shared" si="0"/>
        <v>38</v>
      </c>
      <c r="N7" s="29">
        <f aca="true" t="shared" si="1" ref="N7:N48">L7-L$6</f>
        <v>0.09000000000000341</v>
      </c>
      <c r="O7" s="6" t="s">
        <v>56</v>
      </c>
      <c r="P7" s="3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4.25" customHeight="1">
      <c r="A8" s="6">
        <v>3</v>
      </c>
      <c r="B8" s="7">
        <v>186</v>
      </c>
      <c r="C8" s="7" t="s">
        <v>43</v>
      </c>
      <c r="D8" s="16" t="s">
        <v>167</v>
      </c>
      <c r="E8" s="17" t="s">
        <v>47</v>
      </c>
      <c r="F8" s="26" t="s">
        <v>168</v>
      </c>
      <c r="G8" s="17" t="s">
        <v>31</v>
      </c>
      <c r="H8" s="13" t="s">
        <v>44</v>
      </c>
      <c r="I8" s="13" t="s">
        <v>92</v>
      </c>
      <c r="J8" s="13"/>
      <c r="K8" s="28"/>
      <c r="L8" s="82">
        <v>38.16</v>
      </c>
      <c r="M8" s="20">
        <f t="shared" si="0"/>
        <v>38.16</v>
      </c>
      <c r="N8" s="29">
        <f t="shared" si="1"/>
        <v>0.25</v>
      </c>
      <c r="O8" s="6" t="s">
        <v>56</v>
      </c>
      <c r="P8" s="3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4.25" customHeight="1">
      <c r="A9" s="6">
        <v>4</v>
      </c>
      <c r="B9" s="7">
        <v>202</v>
      </c>
      <c r="C9" s="7" t="s">
        <v>45</v>
      </c>
      <c r="D9" s="16" t="s">
        <v>157</v>
      </c>
      <c r="E9" s="17" t="s">
        <v>47</v>
      </c>
      <c r="F9" s="26">
        <v>36041</v>
      </c>
      <c r="G9" s="17" t="s">
        <v>31</v>
      </c>
      <c r="H9" s="13" t="s">
        <v>99</v>
      </c>
      <c r="I9" s="13" t="s">
        <v>146</v>
      </c>
      <c r="J9" s="13"/>
      <c r="K9" s="12"/>
      <c r="L9" s="82">
        <v>38.59</v>
      </c>
      <c r="M9" s="20">
        <f t="shared" si="0"/>
        <v>38.59</v>
      </c>
      <c r="N9" s="29">
        <f t="shared" si="1"/>
        <v>0.6800000000000068</v>
      </c>
      <c r="O9" s="6" t="s">
        <v>56</v>
      </c>
      <c r="P9" s="3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4.25" customHeight="1">
      <c r="A10" s="6">
        <v>5</v>
      </c>
      <c r="B10" s="7">
        <v>201</v>
      </c>
      <c r="C10" s="7" t="s">
        <v>43</v>
      </c>
      <c r="D10" s="16" t="s">
        <v>134</v>
      </c>
      <c r="E10" s="17" t="s">
        <v>47</v>
      </c>
      <c r="F10" s="26">
        <v>36263</v>
      </c>
      <c r="G10" s="17" t="s">
        <v>56</v>
      </c>
      <c r="H10" s="13" t="s">
        <v>135</v>
      </c>
      <c r="I10" s="13" t="s">
        <v>136</v>
      </c>
      <c r="J10" s="13"/>
      <c r="K10" s="28"/>
      <c r="L10" s="82">
        <v>38.76</v>
      </c>
      <c r="M10" s="20">
        <f t="shared" si="0"/>
        <v>38.76</v>
      </c>
      <c r="N10" s="29">
        <f t="shared" si="1"/>
        <v>0.8500000000000014</v>
      </c>
      <c r="O10" s="6" t="s">
        <v>56</v>
      </c>
      <c r="P10" s="3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4.25" customHeight="1">
      <c r="A11" s="6">
        <v>6</v>
      </c>
      <c r="B11" s="7">
        <v>200</v>
      </c>
      <c r="C11" s="7" t="s">
        <v>45</v>
      </c>
      <c r="D11" s="16" t="s">
        <v>154</v>
      </c>
      <c r="E11" s="17" t="s">
        <v>47</v>
      </c>
      <c r="F11" s="26">
        <v>35615</v>
      </c>
      <c r="G11" s="17" t="s">
        <v>56</v>
      </c>
      <c r="H11" s="13" t="s">
        <v>84</v>
      </c>
      <c r="I11" s="13" t="s">
        <v>100</v>
      </c>
      <c r="J11" s="13"/>
      <c r="K11" s="12"/>
      <c r="L11" s="82">
        <v>39.17</v>
      </c>
      <c r="M11" s="20">
        <f t="shared" si="0"/>
        <v>39.17</v>
      </c>
      <c r="N11" s="29">
        <f t="shared" si="1"/>
        <v>1.2600000000000051</v>
      </c>
      <c r="O11" s="6" t="s">
        <v>56</v>
      </c>
      <c r="P11" s="3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4.25" customHeight="1">
      <c r="A12" s="6">
        <v>7</v>
      </c>
      <c r="B12" s="7">
        <v>195</v>
      </c>
      <c r="C12" s="7" t="s">
        <v>43</v>
      </c>
      <c r="D12" s="16" t="s">
        <v>155</v>
      </c>
      <c r="E12" s="17" t="s">
        <v>47</v>
      </c>
      <c r="F12" s="26" t="s">
        <v>156</v>
      </c>
      <c r="G12" s="17" t="s">
        <v>56</v>
      </c>
      <c r="H12" s="13" t="s">
        <v>84</v>
      </c>
      <c r="I12" s="13" t="s">
        <v>118</v>
      </c>
      <c r="J12" s="13"/>
      <c r="K12" s="28"/>
      <c r="L12" s="82">
        <v>39.24</v>
      </c>
      <c r="M12" s="20">
        <f t="shared" si="0"/>
        <v>39.24</v>
      </c>
      <c r="N12" s="29">
        <f t="shared" si="1"/>
        <v>1.3300000000000054</v>
      </c>
      <c r="O12" s="6" t="s">
        <v>56</v>
      </c>
      <c r="P12" s="3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6">
        <v>8</v>
      </c>
      <c r="B13" s="7">
        <v>203</v>
      </c>
      <c r="C13" s="7" t="s">
        <v>43</v>
      </c>
      <c r="D13" s="16" t="s">
        <v>150</v>
      </c>
      <c r="E13" s="17" t="s">
        <v>47</v>
      </c>
      <c r="F13" s="26">
        <v>35955</v>
      </c>
      <c r="G13" s="17" t="s">
        <v>56</v>
      </c>
      <c r="H13" s="13" t="s">
        <v>99</v>
      </c>
      <c r="I13" s="13" t="s">
        <v>146</v>
      </c>
      <c r="J13" s="13"/>
      <c r="K13" s="28"/>
      <c r="L13" s="82">
        <v>39.3</v>
      </c>
      <c r="M13" s="20">
        <f t="shared" si="0"/>
        <v>39.3</v>
      </c>
      <c r="N13" s="29">
        <f t="shared" si="1"/>
        <v>1.3900000000000006</v>
      </c>
      <c r="O13" s="6" t="s">
        <v>56</v>
      </c>
      <c r="P13" s="3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6">
        <v>9</v>
      </c>
      <c r="B14" s="7">
        <v>178</v>
      </c>
      <c r="C14" s="7" t="s">
        <v>45</v>
      </c>
      <c r="D14" s="16" t="s">
        <v>169</v>
      </c>
      <c r="E14" s="17" t="s">
        <v>47</v>
      </c>
      <c r="F14" s="26">
        <v>35989</v>
      </c>
      <c r="G14" s="17" t="s">
        <v>56</v>
      </c>
      <c r="H14" s="13" t="s">
        <v>97</v>
      </c>
      <c r="I14" s="13" t="s">
        <v>98</v>
      </c>
      <c r="J14" s="13"/>
      <c r="K14" s="12"/>
      <c r="L14" s="82">
        <v>39.34</v>
      </c>
      <c r="M14" s="20">
        <f t="shared" si="0"/>
        <v>39.34</v>
      </c>
      <c r="N14" s="29">
        <f t="shared" si="1"/>
        <v>1.4300000000000068</v>
      </c>
      <c r="O14" s="6" t="s">
        <v>56</v>
      </c>
      <c r="P14" s="3"/>
      <c r="Q14" s="19"/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6">
        <v>10</v>
      </c>
      <c r="B15" s="7">
        <v>183</v>
      </c>
      <c r="C15" s="7" t="s">
        <v>45</v>
      </c>
      <c r="D15" s="16" t="s">
        <v>165</v>
      </c>
      <c r="E15" s="17" t="s">
        <v>47</v>
      </c>
      <c r="F15" s="26">
        <v>36014</v>
      </c>
      <c r="G15" s="17" t="s">
        <v>56</v>
      </c>
      <c r="H15" s="13" t="s">
        <v>44</v>
      </c>
      <c r="I15" s="13" t="s">
        <v>166</v>
      </c>
      <c r="J15" s="13"/>
      <c r="K15" s="12"/>
      <c r="L15" s="82">
        <v>39.35</v>
      </c>
      <c r="M15" s="20">
        <f t="shared" si="0"/>
        <v>39.35</v>
      </c>
      <c r="N15" s="29">
        <f t="shared" si="1"/>
        <v>1.4400000000000048</v>
      </c>
      <c r="O15" s="6" t="s">
        <v>56</v>
      </c>
      <c r="P15" s="3"/>
      <c r="Q15" s="19"/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6">
        <v>11</v>
      </c>
      <c r="B16" s="7">
        <v>189</v>
      </c>
      <c r="C16" s="7" t="s">
        <v>43</v>
      </c>
      <c r="D16" s="16" t="s">
        <v>158</v>
      </c>
      <c r="E16" s="17" t="s">
        <v>47</v>
      </c>
      <c r="F16" s="26" t="s">
        <v>159</v>
      </c>
      <c r="G16" s="17" t="s">
        <v>56</v>
      </c>
      <c r="H16" s="13" t="s">
        <v>84</v>
      </c>
      <c r="I16" s="13" t="s">
        <v>100</v>
      </c>
      <c r="J16" s="13"/>
      <c r="K16" s="28"/>
      <c r="L16" s="82">
        <v>39.79</v>
      </c>
      <c r="M16" s="20">
        <f t="shared" si="0"/>
        <v>39.79</v>
      </c>
      <c r="N16" s="29">
        <f t="shared" si="1"/>
        <v>1.8800000000000026</v>
      </c>
      <c r="O16" s="6" t="s">
        <v>56</v>
      </c>
      <c r="P16" s="3"/>
      <c r="Q16" s="19"/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6">
        <v>12</v>
      </c>
      <c r="B17" s="7">
        <v>182</v>
      </c>
      <c r="C17" s="7" t="s">
        <v>45</v>
      </c>
      <c r="D17" s="16" t="s">
        <v>160</v>
      </c>
      <c r="E17" s="17" t="s">
        <v>47</v>
      </c>
      <c r="F17" s="26" t="s">
        <v>161</v>
      </c>
      <c r="G17" s="17" t="s">
        <v>56</v>
      </c>
      <c r="H17" s="13" t="s">
        <v>44</v>
      </c>
      <c r="I17" s="13" t="s">
        <v>162</v>
      </c>
      <c r="J17" s="13"/>
      <c r="K17" s="12"/>
      <c r="L17" s="82">
        <v>39.84</v>
      </c>
      <c r="M17" s="20">
        <f t="shared" si="0"/>
        <v>39.84</v>
      </c>
      <c r="N17" s="29">
        <f t="shared" si="1"/>
        <v>1.9300000000000068</v>
      </c>
      <c r="O17" s="6" t="s">
        <v>56</v>
      </c>
      <c r="P17" s="3"/>
      <c r="Q17" s="19"/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4.25" customHeight="1">
      <c r="A18" s="6">
        <v>13</v>
      </c>
      <c r="B18" s="7">
        <v>179</v>
      </c>
      <c r="C18" s="7" t="s">
        <v>43</v>
      </c>
      <c r="D18" s="16" t="s">
        <v>147</v>
      </c>
      <c r="E18" s="17" t="s">
        <v>47</v>
      </c>
      <c r="F18" s="26">
        <v>36011</v>
      </c>
      <c r="G18" s="17" t="s">
        <v>56</v>
      </c>
      <c r="H18" s="13" t="s">
        <v>97</v>
      </c>
      <c r="I18" s="13" t="s">
        <v>148</v>
      </c>
      <c r="J18" s="13"/>
      <c r="K18" s="28"/>
      <c r="L18" s="82">
        <v>40.17</v>
      </c>
      <c r="M18" s="20">
        <f t="shared" si="0"/>
        <v>40.17</v>
      </c>
      <c r="N18" s="29">
        <f t="shared" si="1"/>
        <v>2.260000000000005</v>
      </c>
      <c r="O18" s="6" t="s">
        <v>56</v>
      </c>
      <c r="P18" s="3"/>
      <c r="Q18" s="19"/>
      <c r="R18" s="19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4.25" customHeight="1">
      <c r="A19" s="6">
        <v>14</v>
      </c>
      <c r="B19" s="7">
        <v>194</v>
      </c>
      <c r="C19" s="7" t="s">
        <v>43</v>
      </c>
      <c r="D19" s="16" t="s">
        <v>163</v>
      </c>
      <c r="E19" s="17" t="s">
        <v>47</v>
      </c>
      <c r="F19" s="26" t="s">
        <v>164</v>
      </c>
      <c r="G19" s="17" t="s">
        <v>56</v>
      </c>
      <c r="H19" s="13" t="s">
        <v>84</v>
      </c>
      <c r="I19" s="13" t="s">
        <v>118</v>
      </c>
      <c r="J19" s="13"/>
      <c r="K19" s="28"/>
      <c r="L19" s="82">
        <v>40.18</v>
      </c>
      <c r="M19" s="20">
        <f t="shared" si="0"/>
        <v>40.18</v>
      </c>
      <c r="N19" s="29">
        <f t="shared" si="1"/>
        <v>2.270000000000003</v>
      </c>
      <c r="O19" s="6" t="s">
        <v>56</v>
      </c>
      <c r="P19" s="3"/>
      <c r="Q19" s="19"/>
      <c r="R19" s="19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4.25" customHeight="1">
      <c r="A20" s="6">
        <v>15</v>
      </c>
      <c r="B20" s="7">
        <v>206</v>
      </c>
      <c r="C20" s="7" t="s">
        <v>45</v>
      </c>
      <c r="D20" s="16" t="s">
        <v>137</v>
      </c>
      <c r="E20" s="17" t="s">
        <v>47</v>
      </c>
      <c r="F20" s="26">
        <v>35726</v>
      </c>
      <c r="G20" s="17" t="s">
        <v>56</v>
      </c>
      <c r="H20" s="13" t="s">
        <v>138</v>
      </c>
      <c r="I20" s="13" t="s">
        <v>139</v>
      </c>
      <c r="J20" s="13"/>
      <c r="K20" s="12"/>
      <c r="L20" s="82">
        <v>40.36</v>
      </c>
      <c r="M20" s="20">
        <f t="shared" si="0"/>
        <v>40.36</v>
      </c>
      <c r="N20" s="29">
        <f t="shared" si="1"/>
        <v>2.450000000000003</v>
      </c>
      <c r="O20" s="6" t="s">
        <v>56</v>
      </c>
      <c r="P20" s="3"/>
      <c r="Q20" s="19"/>
      <c r="R20" s="19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14.25" customHeight="1">
      <c r="A21" s="6">
        <v>16</v>
      </c>
      <c r="B21" s="7">
        <v>205</v>
      </c>
      <c r="C21" s="7" t="s">
        <v>43</v>
      </c>
      <c r="D21" s="16" t="s">
        <v>153</v>
      </c>
      <c r="E21" s="17" t="s">
        <v>47</v>
      </c>
      <c r="F21" s="26">
        <v>36319</v>
      </c>
      <c r="G21" s="17" t="s">
        <v>56</v>
      </c>
      <c r="H21" s="13" t="s">
        <v>138</v>
      </c>
      <c r="I21" s="13" t="s">
        <v>139</v>
      </c>
      <c r="J21" s="13"/>
      <c r="K21" s="28"/>
      <c r="L21" s="82">
        <v>40.56</v>
      </c>
      <c r="M21" s="20">
        <f t="shared" si="0"/>
        <v>40.56</v>
      </c>
      <c r="N21" s="29">
        <f t="shared" si="1"/>
        <v>2.6500000000000057</v>
      </c>
      <c r="O21" s="6" t="s">
        <v>56</v>
      </c>
      <c r="P21" s="3"/>
      <c r="Q21" s="19"/>
      <c r="R21" s="19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:31" ht="14.25" customHeight="1">
      <c r="A22" s="6">
        <v>17</v>
      </c>
      <c r="B22" s="7">
        <v>215</v>
      </c>
      <c r="C22" s="7" t="s">
        <v>43</v>
      </c>
      <c r="D22" s="16" t="s">
        <v>120</v>
      </c>
      <c r="E22" s="17" t="s">
        <v>47</v>
      </c>
      <c r="F22" s="26">
        <v>36208</v>
      </c>
      <c r="G22" s="17" t="s">
        <v>62</v>
      </c>
      <c r="H22" s="13" t="s">
        <v>53</v>
      </c>
      <c r="I22" s="13" t="s">
        <v>72</v>
      </c>
      <c r="J22" s="13"/>
      <c r="K22" s="28"/>
      <c r="L22" s="82">
        <v>40.82</v>
      </c>
      <c r="M22" s="20">
        <f t="shared" si="0"/>
        <v>40.82</v>
      </c>
      <c r="N22" s="29">
        <f t="shared" si="1"/>
        <v>2.9100000000000037</v>
      </c>
      <c r="O22" s="6" t="s">
        <v>62</v>
      </c>
      <c r="P22" s="3"/>
      <c r="Q22" s="19"/>
      <c r="R22" s="19"/>
      <c r="S22" s="4"/>
      <c r="T22" s="4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</row>
    <row r="23" spans="1:31" ht="14.25" customHeight="1">
      <c r="A23" s="6">
        <v>18</v>
      </c>
      <c r="B23" s="7">
        <v>184</v>
      </c>
      <c r="C23" s="7" t="s">
        <v>43</v>
      </c>
      <c r="D23" s="16" t="s">
        <v>130</v>
      </c>
      <c r="E23" s="17" t="s">
        <v>47</v>
      </c>
      <c r="F23" s="26" t="s">
        <v>131</v>
      </c>
      <c r="G23" s="17" t="s">
        <v>62</v>
      </c>
      <c r="H23" s="13" t="s">
        <v>44</v>
      </c>
      <c r="I23" s="13" t="s">
        <v>101</v>
      </c>
      <c r="J23" s="13"/>
      <c r="K23" s="28"/>
      <c r="L23" s="82">
        <v>40.86</v>
      </c>
      <c r="M23" s="20">
        <f t="shared" si="0"/>
        <v>40.86</v>
      </c>
      <c r="N23" s="29">
        <f t="shared" si="1"/>
        <v>2.950000000000003</v>
      </c>
      <c r="O23" s="6" t="s">
        <v>62</v>
      </c>
      <c r="P23" s="3"/>
      <c r="Q23" s="19"/>
      <c r="R23" s="19"/>
      <c r="S23" s="4"/>
      <c r="T23" s="4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</row>
    <row r="24" spans="1:31" ht="14.25" customHeight="1">
      <c r="A24" s="6">
        <v>19</v>
      </c>
      <c r="B24" s="7">
        <v>214</v>
      </c>
      <c r="C24" s="7" t="s">
        <v>43</v>
      </c>
      <c r="D24" s="16" t="s">
        <v>124</v>
      </c>
      <c r="E24" s="17" t="s">
        <v>47</v>
      </c>
      <c r="F24" s="26">
        <v>36063</v>
      </c>
      <c r="G24" s="17" t="s">
        <v>62</v>
      </c>
      <c r="H24" s="13" t="s">
        <v>53</v>
      </c>
      <c r="I24" s="13" t="s">
        <v>54</v>
      </c>
      <c r="J24" s="13"/>
      <c r="K24" s="28"/>
      <c r="L24" s="82">
        <v>40.98</v>
      </c>
      <c r="M24" s="20">
        <f t="shared" si="0"/>
        <v>40.98</v>
      </c>
      <c r="N24" s="29">
        <f t="shared" si="1"/>
        <v>3.0700000000000003</v>
      </c>
      <c r="O24" s="6" t="s">
        <v>62</v>
      </c>
      <c r="P24" s="3"/>
      <c r="Q24" s="19"/>
      <c r="R24" s="19"/>
      <c r="S24" s="4"/>
      <c r="T24" s="4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</row>
    <row r="25" spans="1:31" ht="14.25" customHeight="1">
      <c r="A25" s="6">
        <v>20</v>
      </c>
      <c r="B25" s="7">
        <v>174</v>
      </c>
      <c r="C25" s="7" t="s">
        <v>45</v>
      </c>
      <c r="D25" s="16" t="s">
        <v>149</v>
      </c>
      <c r="E25" s="17" t="s">
        <v>47</v>
      </c>
      <c r="F25" s="26">
        <v>35739</v>
      </c>
      <c r="G25" s="17" t="s">
        <v>56</v>
      </c>
      <c r="H25" s="13" t="s">
        <v>49</v>
      </c>
      <c r="I25" s="13" t="s">
        <v>106</v>
      </c>
      <c r="J25" s="13"/>
      <c r="K25" s="12"/>
      <c r="L25" s="82">
        <v>41.26</v>
      </c>
      <c r="M25" s="20">
        <f t="shared" si="0"/>
        <v>41.26</v>
      </c>
      <c r="N25" s="29">
        <f t="shared" si="1"/>
        <v>3.3500000000000014</v>
      </c>
      <c r="O25" s="6" t="s">
        <v>62</v>
      </c>
      <c r="P25" s="3"/>
      <c r="Q25" s="19"/>
      <c r="R25" s="19"/>
      <c r="S25" s="4"/>
      <c r="T25" s="4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</row>
    <row r="26" spans="1:31" ht="14.25" customHeight="1">
      <c r="A26" s="6">
        <v>21</v>
      </c>
      <c r="B26" s="7">
        <v>204</v>
      </c>
      <c r="C26" s="7" t="s">
        <v>45</v>
      </c>
      <c r="D26" s="16" t="s">
        <v>145</v>
      </c>
      <c r="E26" s="17" t="s">
        <v>47</v>
      </c>
      <c r="F26" s="26">
        <v>36327</v>
      </c>
      <c r="G26" s="17" t="s">
        <v>56</v>
      </c>
      <c r="H26" s="13" t="s">
        <v>99</v>
      </c>
      <c r="I26" s="13" t="s">
        <v>146</v>
      </c>
      <c r="J26" s="13"/>
      <c r="K26" s="12"/>
      <c r="L26" s="82">
        <v>41.35</v>
      </c>
      <c r="M26" s="20">
        <f t="shared" si="0"/>
        <v>41.35</v>
      </c>
      <c r="N26" s="29">
        <f t="shared" si="1"/>
        <v>3.440000000000005</v>
      </c>
      <c r="O26" s="6" t="s">
        <v>62</v>
      </c>
      <c r="P26" s="3"/>
      <c r="Q26" s="19"/>
      <c r="R26" s="19"/>
      <c r="S26" s="4"/>
      <c r="T26" s="4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</row>
    <row r="27" spans="1:31" ht="14.25" customHeight="1">
      <c r="A27" s="6">
        <v>22</v>
      </c>
      <c r="B27" s="7">
        <v>188</v>
      </c>
      <c r="C27" s="7" t="s">
        <v>45</v>
      </c>
      <c r="D27" s="16" t="s">
        <v>151</v>
      </c>
      <c r="E27" s="17" t="s">
        <v>47</v>
      </c>
      <c r="F27" s="26" t="s">
        <v>152</v>
      </c>
      <c r="G27" s="17" t="s">
        <v>56</v>
      </c>
      <c r="H27" s="13" t="s">
        <v>84</v>
      </c>
      <c r="I27" s="13" t="s">
        <v>100</v>
      </c>
      <c r="J27" s="13"/>
      <c r="K27" s="12"/>
      <c r="L27" s="82">
        <v>41.43</v>
      </c>
      <c r="M27" s="20">
        <f t="shared" si="0"/>
        <v>41.43</v>
      </c>
      <c r="N27" s="29">
        <f t="shared" si="1"/>
        <v>3.520000000000003</v>
      </c>
      <c r="O27" s="6" t="s">
        <v>62</v>
      </c>
      <c r="P27" s="3"/>
      <c r="Q27" s="19"/>
      <c r="R27" s="19"/>
      <c r="S27" s="4"/>
      <c r="T27" s="4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</row>
    <row r="28" spans="1:31" ht="14.25" customHeight="1">
      <c r="A28" s="6">
        <v>23</v>
      </c>
      <c r="B28" s="7">
        <v>180</v>
      </c>
      <c r="C28" s="7" t="s">
        <v>45</v>
      </c>
      <c r="D28" s="16" t="s">
        <v>119</v>
      </c>
      <c r="E28" s="17" t="s">
        <v>47</v>
      </c>
      <c r="F28" s="26">
        <v>35997</v>
      </c>
      <c r="G28" s="17" t="s">
        <v>62</v>
      </c>
      <c r="H28" s="13" t="s">
        <v>97</v>
      </c>
      <c r="I28" s="13" t="s">
        <v>98</v>
      </c>
      <c r="J28" s="13"/>
      <c r="K28" s="12"/>
      <c r="L28" s="82">
        <v>41.7</v>
      </c>
      <c r="M28" s="20">
        <f t="shared" si="0"/>
        <v>41.7</v>
      </c>
      <c r="N28" s="29">
        <f t="shared" si="1"/>
        <v>3.7900000000000063</v>
      </c>
      <c r="O28" s="6" t="s">
        <v>62</v>
      </c>
      <c r="P28" s="3"/>
      <c r="Q28" s="19"/>
      <c r="R28" s="19"/>
      <c r="S28" s="4"/>
      <c r="T28" s="4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</row>
    <row r="29" spans="1:31" ht="14.25" customHeight="1">
      <c r="A29" s="6">
        <v>24</v>
      </c>
      <c r="B29" s="7">
        <v>207</v>
      </c>
      <c r="C29" s="7" t="s">
        <v>45</v>
      </c>
      <c r="D29" s="16" t="s">
        <v>121</v>
      </c>
      <c r="E29" s="17" t="s">
        <v>47</v>
      </c>
      <c r="F29" s="26">
        <v>35727</v>
      </c>
      <c r="G29" s="17" t="s">
        <v>62</v>
      </c>
      <c r="H29" s="13" t="s">
        <v>122</v>
      </c>
      <c r="I29" s="13" t="s">
        <v>123</v>
      </c>
      <c r="J29" s="13"/>
      <c r="K29" s="12"/>
      <c r="L29" s="82">
        <v>41.71</v>
      </c>
      <c r="M29" s="20">
        <f t="shared" si="0"/>
        <v>41.71</v>
      </c>
      <c r="N29" s="29">
        <f t="shared" si="1"/>
        <v>3.8000000000000043</v>
      </c>
      <c r="O29" s="6" t="s">
        <v>62</v>
      </c>
      <c r="P29" s="3"/>
      <c r="Q29" s="19"/>
      <c r="R29" s="19"/>
      <c r="S29" s="4"/>
      <c r="T29" s="4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</row>
    <row r="30" spans="1:31" ht="14.25" customHeight="1">
      <c r="A30" s="6">
        <v>25</v>
      </c>
      <c r="B30" s="7">
        <v>181</v>
      </c>
      <c r="C30" s="7" t="s">
        <v>45</v>
      </c>
      <c r="D30" s="16" t="s">
        <v>115</v>
      </c>
      <c r="E30" s="17" t="s">
        <v>47</v>
      </c>
      <c r="F30" s="26">
        <v>35748</v>
      </c>
      <c r="G30" s="17" t="s">
        <v>83</v>
      </c>
      <c r="H30" s="13" t="s">
        <v>97</v>
      </c>
      <c r="I30" s="13" t="s">
        <v>98</v>
      </c>
      <c r="J30" s="13"/>
      <c r="K30" s="12"/>
      <c r="L30" s="82">
        <v>41.87</v>
      </c>
      <c r="M30" s="20">
        <f t="shared" si="0"/>
        <v>41.87</v>
      </c>
      <c r="N30" s="29">
        <f t="shared" si="1"/>
        <v>3.960000000000001</v>
      </c>
      <c r="O30" s="6" t="s">
        <v>62</v>
      </c>
      <c r="P30" s="3"/>
      <c r="Q30" s="19"/>
      <c r="R30" s="19"/>
      <c r="S30" s="4"/>
      <c r="T30" s="4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</row>
    <row r="31" spans="1:31" ht="14.25" customHeight="1">
      <c r="A31" s="6">
        <v>26</v>
      </c>
      <c r="B31" s="7">
        <v>190</v>
      </c>
      <c r="C31" s="7" t="s">
        <v>43</v>
      </c>
      <c r="D31" s="16" t="s">
        <v>143</v>
      </c>
      <c r="E31" s="17" t="s">
        <v>47</v>
      </c>
      <c r="F31" s="26" t="s">
        <v>144</v>
      </c>
      <c r="G31" s="17" t="s">
        <v>56</v>
      </c>
      <c r="H31" s="13" t="s">
        <v>84</v>
      </c>
      <c r="I31" s="13" t="s">
        <v>100</v>
      </c>
      <c r="J31" s="13"/>
      <c r="K31" s="28"/>
      <c r="L31" s="82">
        <v>41.94</v>
      </c>
      <c r="M31" s="20">
        <f t="shared" si="0"/>
        <v>41.94</v>
      </c>
      <c r="N31" s="29">
        <f t="shared" si="1"/>
        <v>4.030000000000001</v>
      </c>
      <c r="O31" s="6" t="s">
        <v>62</v>
      </c>
      <c r="P31" s="3"/>
      <c r="Q31" s="19"/>
      <c r="R31" s="19"/>
      <c r="S31" s="4"/>
      <c r="T31" s="4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</row>
    <row r="32" spans="1:31" ht="14.25" customHeight="1">
      <c r="A32" s="6">
        <v>27</v>
      </c>
      <c r="B32" s="7">
        <v>199</v>
      </c>
      <c r="C32" s="7" t="s">
        <v>45</v>
      </c>
      <c r="D32" s="16" t="s">
        <v>141</v>
      </c>
      <c r="E32" s="17" t="s">
        <v>47</v>
      </c>
      <c r="F32" s="26" t="s">
        <v>142</v>
      </c>
      <c r="G32" s="17" t="s">
        <v>56</v>
      </c>
      <c r="H32" s="13" t="s">
        <v>84</v>
      </c>
      <c r="I32" s="13" t="s">
        <v>85</v>
      </c>
      <c r="J32" s="13"/>
      <c r="K32" s="12"/>
      <c r="L32" s="82">
        <v>42.63</v>
      </c>
      <c r="M32" s="20">
        <f t="shared" si="0"/>
        <v>42.63</v>
      </c>
      <c r="N32" s="29">
        <f t="shared" si="1"/>
        <v>4.720000000000006</v>
      </c>
      <c r="O32" s="6" t="s">
        <v>62</v>
      </c>
      <c r="P32" s="3"/>
      <c r="Q32" s="19"/>
      <c r="R32" s="19"/>
      <c r="S32" s="4"/>
      <c r="T32" s="4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</row>
    <row r="33" spans="1:31" ht="14.25" customHeight="1">
      <c r="A33" s="6">
        <v>28</v>
      </c>
      <c r="B33" s="7">
        <v>209</v>
      </c>
      <c r="C33" s="7" t="s">
        <v>45</v>
      </c>
      <c r="D33" s="16" t="s">
        <v>129</v>
      </c>
      <c r="E33" s="17" t="s">
        <v>47</v>
      </c>
      <c r="F33" s="26">
        <v>35715</v>
      </c>
      <c r="G33" s="17"/>
      <c r="H33" s="13" t="s">
        <v>60</v>
      </c>
      <c r="I33" s="13"/>
      <c r="J33" s="13"/>
      <c r="K33" s="12"/>
      <c r="L33" s="82">
        <v>42.85</v>
      </c>
      <c r="M33" s="20">
        <f t="shared" si="0"/>
        <v>42.85</v>
      </c>
      <c r="N33" s="29">
        <f t="shared" si="1"/>
        <v>4.940000000000005</v>
      </c>
      <c r="O33" s="6" t="s">
        <v>62</v>
      </c>
      <c r="P33" s="3"/>
      <c r="Q33" s="19"/>
      <c r="R33" s="19"/>
      <c r="S33" s="4"/>
      <c r="T33" s="4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</row>
    <row r="34" spans="1:31" ht="14.25" customHeight="1">
      <c r="A34" s="6">
        <v>29</v>
      </c>
      <c r="B34" s="7">
        <v>191</v>
      </c>
      <c r="C34" s="7" t="s">
        <v>45</v>
      </c>
      <c r="D34" s="16" t="s">
        <v>132</v>
      </c>
      <c r="E34" s="17" t="s">
        <v>47</v>
      </c>
      <c r="F34" s="26" t="s">
        <v>133</v>
      </c>
      <c r="G34" s="17" t="s">
        <v>62</v>
      </c>
      <c r="H34" s="13" t="s">
        <v>84</v>
      </c>
      <c r="I34" s="13" t="s">
        <v>128</v>
      </c>
      <c r="J34" s="13"/>
      <c r="K34" s="12"/>
      <c r="L34" s="82">
        <v>42.86</v>
      </c>
      <c r="M34" s="20">
        <f t="shared" si="0"/>
        <v>42.86</v>
      </c>
      <c r="N34" s="29">
        <f t="shared" si="1"/>
        <v>4.950000000000003</v>
      </c>
      <c r="O34" s="6" t="s">
        <v>62</v>
      </c>
      <c r="P34" s="3"/>
      <c r="Q34" s="19"/>
      <c r="R34" s="19"/>
      <c r="S34" s="4"/>
      <c r="T34" s="4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</row>
    <row r="35" spans="1:31" ht="14.25" customHeight="1">
      <c r="A35" s="6">
        <v>30</v>
      </c>
      <c r="B35" s="7">
        <v>177</v>
      </c>
      <c r="C35" s="7" t="s">
        <v>43</v>
      </c>
      <c r="D35" s="16" t="s">
        <v>114</v>
      </c>
      <c r="E35" s="17" t="s">
        <v>47</v>
      </c>
      <c r="F35" s="26">
        <v>35750</v>
      </c>
      <c r="G35" s="17" t="s">
        <v>62</v>
      </c>
      <c r="H35" s="13" t="s">
        <v>49</v>
      </c>
      <c r="I35" s="13" t="s">
        <v>111</v>
      </c>
      <c r="J35" s="13"/>
      <c r="K35" s="28"/>
      <c r="L35" s="82">
        <v>43</v>
      </c>
      <c r="M35" s="20">
        <f t="shared" si="0"/>
        <v>43</v>
      </c>
      <c r="N35" s="29">
        <f t="shared" si="1"/>
        <v>5.090000000000003</v>
      </c>
      <c r="O35" s="6" t="s">
        <v>62</v>
      </c>
      <c r="P35" s="3"/>
      <c r="Q35" s="19"/>
      <c r="R35" s="19"/>
      <c r="S35" s="4"/>
      <c r="T35" s="4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</row>
    <row r="36" spans="1:31" ht="14.25" customHeight="1">
      <c r="A36" s="6">
        <v>31</v>
      </c>
      <c r="B36" s="7">
        <v>217</v>
      </c>
      <c r="C36" s="7" t="s">
        <v>45</v>
      </c>
      <c r="D36" s="16" t="s">
        <v>107</v>
      </c>
      <c r="E36" s="17" t="s">
        <v>47</v>
      </c>
      <c r="F36" s="26">
        <v>35911</v>
      </c>
      <c r="G36" s="17" t="s">
        <v>71</v>
      </c>
      <c r="H36" s="13" t="s">
        <v>67</v>
      </c>
      <c r="I36" s="13" t="s">
        <v>68</v>
      </c>
      <c r="J36" s="13"/>
      <c r="K36" s="28"/>
      <c r="L36" s="82">
        <v>43.23</v>
      </c>
      <c r="M36" s="20">
        <f t="shared" si="0"/>
        <v>43.23</v>
      </c>
      <c r="N36" s="29">
        <f t="shared" si="1"/>
        <v>5.32</v>
      </c>
      <c r="O36" s="6" t="s">
        <v>62</v>
      </c>
      <c r="P36" s="3"/>
      <c r="Q36" s="19"/>
      <c r="R36" s="19"/>
      <c r="S36" s="4"/>
      <c r="T36" s="4"/>
      <c r="U36" s="4"/>
      <c r="V36" s="4"/>
      <c r="W36" s="7"/>
      <c r="X36" s="4"/>
      <c r="Y36" s="4"/>
      <c r="Z36" s="4"/>
      <c r="AA36" s="4"/>
      <c r="AB36" s="4"/>
      <c r="AC36" s="4"/>
      <c r="AD36" s="4"/>
      <c r="AE36" s="4"/>
    </row>
    <row r="37" spans="1:31" ht="14.25" customHeight="1">
      <c r="A37" s="6">
        <v>32</v>
      </c>
      <c r="B37" s="7">
        <v>192</v>
      </c>
      <c r="C37" s="7" t="s">
        <v>43</v>
      </c>
      <c r="D37" s="16" t="s">
        <v>126</v>
      </c>
      <c r="E37" s="17" t="s">
        <v>47</v>
      </c>
      <c r="F37" s="26" t="s">
        <v>127</v>
      </c>
      <c r="G37" s="17" t="s">
        <v>62</v>
      </c>
      <c r="H37" s="13" t="s">
        <v>84</v>
      </c>
      <c r="I37" s="13" t="s">
        <v>128</v>
      </c>
      <c r="J37" s="13"/>
      <c r="K37" s="28"/>
      <c r="L37" s="82">
        <v>43.31</v>
      </c>
      <c r="M37" s="20">
        <f t="shared" si="0"/>
        <v>43.31</v>
      </c>
      <c r="N37" s="29">
        <f t="shared" si="1"/>
        <v>5.400000000000006</v>
      </c>
      <c r="O37" s="6" t="s">
        <v>62</v>
      </c>
      <c r="P37" s="3"/>
      <c r="Q37" s="19"/>
      <c r="R37" s="19"/>
      <c r="S37" s="4"/>
      <c r="T37" s="4"/>
      <c r="U37" s="4"/>
      <c r="V37" s="4"/>
      <c r="W37" s="7"/>
      <c r="X37" s="4"/>
      <c r="Y37" s="4"/>
      <c r="Z37" s="4"/>
      <c r="AA37" s="4"/>
      <c r="AB37" s="4"/>
      <c r="AC37" s="4"/>
      <c r="AD37" s="4"/>
      <c r="AE37" s="4"/>
    </row>
    <row r="38" spans="1:31" ht="14.25" customHeight="1">
      <c r="A38" s="6">
        <v>33</v>
      </c>
      <c r="B38" s="7">
        <v>176</v>
      </c>
      <c r="C38" s="7" t="s">
        <v>45</v>
      </c>
      <c r="D38" s="16" t="s">
        <v>113</v>
      </c>
      <c r="E38" s="17" t="s">
        <v>47</v>
      </c>
      <c r="F38" s="26">
        <v>36174</v>
      </c>
      <c r="G38" s="17" t="s">
        <v>62</v>
      </c>
      <c r="H38" s="13" t="s">
        <v>49</v>
      </c>
      <c r="I38" s="16" t="s">
        <v>111</v>
      </c>
      <c r="J38" s="13"/>
      <c r="K38" s="12"/>
      <c r="L38" s="82">
        <v>43.93</v>
      </c>
      <c r="M38" s="20">
        <f t="shared" si="0"/>
        <v>43.93</v>
      </c>
      <c r="N38" s="29">
        <f t="shared" si="1"/>
        <v>6.020000000000003</v>
      </c>
      <c r="O38" s="6" t="s">
        <v>83</v>
      </c>
      <c r="P38" s="3"/>
      <c r="Q38" s="19"/>
      <c r="R38" s="19"/>
      <c r="S38" s="4"/>
      <c r="T38" s="4"/>
      <c r="U38" s="4"/>
      <c r="V38" s="4"/>
      <c r="W38" s="7"/>
      <c r="X38" s="4"/>
      <c r="Y38" s="4"/>
      <c r="Z38" s="4"/>
      <c r="AA38" s="4"/>
      <c r="AB38" s="4"/>
      <c r="AC38" s="4"/>
      <c r="AD38" s="4"/>
      <c r="AE38" s="4"/>
    </row>
    <row r="39" spans="1:31" ht="14.25" customHeight="1">
      <c r="A39" s="6">
        <v>34</v>
      </c>
      <c r="B39" s="7">
        <v>211</v>
      </c>
      <c r="C39" s="7" t="s">
        <v>43</v>
      </c>
      <c r="D39" s="16" t="s">
        <v>112</v>
      </c>
      <c r="E39" s="17" t="s">
        <v>47</v>
      </c>
      <c r="F39" s="26">
        <v>36221</v>
      </c>
      <c r="G39" s="17" t="s">
        <v>62</v>
      </c>
      <c r="H39" s="13" t="s">
        <v>53</v>
      </c>
      <c r="I39" s="13" t="s">
        <v>54</v>
      </c>
      <c r="J39" s="13"/>
      <c r="K39" s="28"/>
      <c r="L39" s="82">
        <v>45.22</v>
      </c>
      <c r="M39" s="20">
        <f t="shared" si="0"/>
        <v>45.22</v>
      </c>
      <c r="N39" s="29">
        <f t="shared" si="1"/>
        <v>7.310000000000002</v>
      </c>
      <c r="O39" s="6" t="s">
        <v>83</v>
      </c>
      <c r="P39" s="3"/>
      <c r="Q39" s="19"/>
      <c r="R39" s="19"/>
      <c r="S39" s="4"/>
      <c r="T39" s="4"/>
      <c r="U39" s="4"/>
      <c r="V39" s="4"/>
      <c r="W39" s="7"/>
      <c r="X39" s="4"/>
      <c r="Y39" s="4"/>
      <c r="Z39" s="4"/>
      <c r="AA39" s="4"/>
      <c r="AB39" s="4"/>
      <c r="AC39" s="4"/>
      <c r="AD39" s="4"/>
      <c r="AE39" s="4"/>
    </row>
    <row r="40" spans="1:31" ht="14.25" customHeight="1">
      <c r="A40" s="6">
        <v>35</v>
      </c>
      <c r="B40" s="7">
        <v>212</v>
      </c>
      <c r="C40" s="7" t="s">
        <v>43</v>
      </c>
      <c r="D40" s="16" t="s">
        <v>103</v>
      </c>
      <c r="E40" s="17" t="s">
        <v>47</v>
      </c>
      <c r="F40" s="26">
        <v>35840</v>
      </c>
      <c r="G40" s="17" t="s">
        <v>62</v>
      </c>
      <c r="H40" s="13" t="s">
        <v>53</v>
      </c>
      <c r="I40" s="13" t="s">
        <v>54</v>
      </c>
      <c r="J40" s="13"/>
      <c r="K40" s="12"/>
      <c r="L40" s="82">
        <v>45.25</v>
      </c>
      <c r="M40" s="20">
        <f t="shared" si="0"/>
        <v>45.25</v>
      </c>
      <c r="N40" s="29">
        <f t="shared" si="1"/>
        <v>7.340000000000003</v>
      </c>
      <c r="O40" s="6" t="s">
        <v>83</v>
      </c>
      <c r="P40" s="3"/>
      <c r="Q40" s="19"/>
      <c r="R40" s="19"/>
      <c r="S40" s="4"/>
      <c r="T40" s="4"/>
      <c r="U40" s="4"/>
      <c r="V40" s="4"/>
      <c r="W40" s="7"/>
      <c r="X40" s="4"/>
      <c r="Y40" s="4"/>
      <c r="Z40" s="4"/>
      <c r="AA40" s="4"/>
      <c r="AB40" s="4"/>
      <c r="AC40" s="4"/>
      <c r="AD40" s="4"/>
      <c r="AE40" s="4"/>
    </row>
    <row r="41" spans="1:31" ht="14.25" customHeight="1">
      <c r="A41" s="6">
        <v>36</v>
      </c>
      <c r="B41" s="7">
        <v>173</v>
      </c>
      <c r="C41" s="7" t="s">
        <v>43</v>
      </c>
      <c r="D41" s="16" t="s">
        <v>105</v>
      </c>
      <c r="E41" s="17" t="s">
        <v>47</v>
      </c>
      <c r="F41" s="26">
        <v>36330</v>
      </c>
      <c r="G41" s="17" t="s">
        <v>62</v>
      </c>
      <c r="H41" s="13" t="s">
        <v>49</v>
      </c>
      <c r="I41" s="13" t="s">
        <v>106</v>
      </c>
      <c r="J41" s="13"/>
      <c r="K41" s="12"/>
      <c r="L41" s="82">
        <v>45.45</v>
      </c>
      <c r="M41" s="20">
        <f t="shared" si="0"/>
        <v>45.45</v>
      </c>
      <c r="N41" s="29">
        <f t="shared" si="1"/>
        <v>7.540000000000006</v>
      </c>
      <c r="O41" s="6" t="s">
        <v>83</v>
      </c>
      <c r="P41" s="3"/>
      <c r="Q41" s="19"/>
      <c r="R41" s="19"/>
      <c r="S41" s="4"/>
      <c r="T41" s="4"/>
      <c r="U41" s="4"/>
      <c r="V41" s="4"/>
      <c r="W41" s="7"/>
      <c r="X41" s="4"/>
      <c r="Y41" s="4"/>
      <c r="Z41" s="4"/>
      <c r="AA41" s="4"/>
      <c r="AB41" s="4"/>
      <c r="AC41" s="4"/>
      <c r="AD41" s="4"/>
      <c r="AE41" s="4"/>
    </row>
    <row r="42" spans="1:31" ht="14.25" customHeight="1">
      <c r="A42" s="6">
        <v>37</v>
      </c>
      <c r="B42" s="7">
        <v>175</v>
      </c>
      <c r="C42" s="7" t="s">
        <v>45</v>
      </c>
      <c r="D42" s="16" t="s">
        <v>110</v>
      </c>
      <c r="E42" s="17" t="s">
        <v>47</v>
      </c>
      <c r="F42" s="26">
        <v>36290</v>
      </c>
      <c r="G42" s="17" t="s">
        <v>62</v>
      </c>
      <c r="H42" s="13" t="s">
        <v>49</v>
      </c>
      <c r="I42" s="13" t="s">
        <v>111</v>
      </c>
      <c r="J42" s="13"/>
      <c r="K42" s="12"/>
      <c r="L42" s="82">
        <v>48.18</v>
      </c>
      <c r="M42" s="20">
        <f t="shared" si="0"/>
        <v>48.18</v>
      </c>
      <c r="N42" s="29">
        <f t="shared" si="1"/>
        <v>10.270000000000003</v>
      </c>
      <c r="O42" s="6" t="s">
        <v>52</v>
      </c>
      <c r="P42" s="3"/>
      <c r="Q42" s="19"/>
      <c r="R42" s="19"/>
      <c r="S42" s="4"/>
      <c r="T42" s="4"/>
      <c r="U42" s="4"/>
      <c r="V42" s="4"/>
      <c r="W42" s="7"/>
      <c r="X42" s="4"/>
      <c r="Y42" s="4"/>
      <c r="Z42" s="4"/>
      <c r="AA42" s="4"/>
      <c r="AB42" s="4"/>
      <c r="AC42" s="4"/>
      <c r="AD42" s="4"/>
      <c r="AE42" s="4"/>
    </row>
    <row r="43" spans="1:31" ht="14.25" customHeight="1">
      <c r="A43" s="6">
        <v>38</v>
      </c>
      <c r="B43" s="7">
        <v>216</v>
      </c>
      <c r="C43" s="7" t="s">
        <v>45</v>
      </c>
      <c r="D43" s="16" t="s">
        <v>104</v>
      </c>
      <c r="E43" s="17" t="s">
        <v>47</v>
      </c>
      <c r="F43" s="26">
        <v>35679</v>
      </c>
      <c r="G43" s="17" t="s">
        <v>52</v>
      </c>
      <c r="H43" s="13" t="s">
        <v>63</v>
      </c>
      <c r="I43" s="13" t="s">
        <v>64</v>
      </c>
      <c r="J43" s="13"/>
      <c r="K43" s="28"/>
      <c r="L43" s="82">
        <v>48.76</v>
      </c>
      <c r="M43" s="20">
        <f t="shared" si="0"/>
        <v>48.76</v>
      </c>
      <c r="N43" s="29">
        <f t="shared" si="1"/>
        <v>10.850000000000001</v>
      </c>
      <c r="O43" s="6" t="s">
        <v>52</v>
      </c>
      <c r="P43" s="3"/>
      <c r="Q43" s="19"/>
      <c r="R43" s="19"/>
      <c r="S43" s="4"/>
      <c r="T43" s="4"/>
      <c r="U43" s="4"/>
      <c r="V43" s="4"/>
      <c r="W43" s="7"/>
      <c r="X43" s="4"/>
      <c r="Y43" s="4"/>
      <c r="Z43" s="4"/>
      <c r="AA43" s="4"/>
      <c r="AB43" s="4"/>
      <c r="AC43" s="4"/>
      <c r="AD43" s="4"/>
      <c r="AE43" s="4"/>
    </row>
    <row r="44" spans="1:31" ht="14.25" customHeight="1">
      <c r="A44" s="6">
        <v>39</v>
      </c>
      <c r="B44" s="7">
        <v>198</v>
      </c>
      <c r="C44" s="7" t="s">
        <v>45</v>
      </c>
      <c r="D44" s="16" t="s">
        <v>125</v>
      </c>
      <c r="E44" s="17" t="s">
        <v>47</v>
      </c>
      <c r="F44" s="26">
        <v>36253</v>
      </c>
      <c r="G44" s="17" t="s">
        <v>83</v>
      </c>
      <c r="H44" s="13" t="s">
        <v>84</v>
      </c>
      <c r="I44" s="13" t="s">
        <v>85</v>
      </c>
      <c r="J44" s="13"/>
      <c r="K44" s="12"/>
      <c r="L44" s="82">
        <v>55.38</v>
      </c>
      <c r="M44" s="20">
        <f t="shared" si="0"/>
        <v>55.38</v>
      </c>
      <c r="N44" s="29">
        <f t="shared" si="1"/>
        <v>17.470000000000006</v>
      </c>
      <c r="O44" s="6" t="s">
        <v>190</v>
      </c>
      <c r="P44" s="3"/>
      <c r="Q44" s="19"/>
      <c r="R44" s="19"/>
      <c r="S44" s="4"/>
      <c r="T44" s="4"/>
      <c r="U44" s="4"/>
      <c r="V44" s="4"/>
      <c r="W44" s="7"/>
      <c r="X44" s="4"/>
      <c r="Y44" s="4"/>
      <c r="Z44" s="4"/>
      <c r="AA44" s="4"/>
      <c r="AB44" s="4"/>
      <c r="AC44" s="4"/>
      <c r="AD44" s="4"/>
      <c r="AE44" s="4"/>
    </row>
    <row r="45" spans="1:31" ht="14.25" customHeight="1">
      <c r="A45" s="6">
        <v>40</v>
      </c>
      <c r="B45" s="7">
        <v>193</v>
      </c>
      <c r="C45" s="7" t="s">
        <v>43</v>
      </c>
      <c r="D45" s="16" t="s">
        <v>116</v>
      </c>
      <c r="E45" s="17" t="s">
        <v>47</v>
      </c>
      <c r="F45" s="26" t="s">
        <v>117</v>
      </c>
      <c r="G45" s="17" t="s">
        <v>62</v>
      </c>
      <c r="H45" s="13" t="s">
        <v>84</v>
      </c>
      <c r="I45" s="13" t="s">
        <v>118</v>
      </c>
      <c r="J45" s="13"/>
      <c r="K45" s="28"/>
      <c r="L45" s="82">
        <v>59.53</v>
      </c>
      <c r="M45" s="20">
        <f t="shared" si="0"/>
        <v>59.53</v>
      </c>
      <c r="N45" s="29">
        <f t="shared" si="1"/>
        <v>21.620000000000005</v>
      </c>
      <c r="O45" s="6" t="s">
        <v>180</v>
      </c>
      <c r="P45" s="3"/>
      <c r="Q45" s="19"/>
      <c r="R45" s="19"/>
      <c r="S45" s="4"/>
      <c r="T45" s="4"/>
      <c r="U45" s="4"/>
      <c r="V45" s="4"/>
      <c r="W45" s="7"/>
      <c r="X45" s="4"/>
      <c r="Y45" s="4"/>
      <c r="Z45" s="4"/>
      <c r="AA45" s="4"/>
      <c r="AB45" s="4"/>
      <c r="AC45" s="4"/>
      <c r="AD45" s="4"/>
      <c r="AE45" s="4"/>
    </row>
    <row r="46" spans="1:31" ht="14.25" customHeight="1">
      <c r="A46" s="6">
        <v>41</v>
      </c>
      <c r="B46" s="7">
        <v>208</v>
      </c>
      <c r="C46" s="7" t="s">
        <v>43</v>
      </c>
      <c r="D46" s="16" t="s">
        <v>140</v>
      </c>
      <c r="E46" s="17" t="s">
        <v>47</v>
      </c>
      <c r="F46" s="26">
        <v>36207</v>
      </c>
      <c r="G46" s="17" t="s">
        <v>56</v>
      </c>
      <c r="H46" s="13" t="s">
        <v>95</v>
      </c>
      <c r="I46" s="13" t="s">
        <v>96</v>
      </c>
      <c r="J46" s="13"/>
      <c r="K46" s="28"/>
      <c r="L46" s="82">
        <v>59.95</v>
      </c>
      <c r="M46" s="20">
        <f t="shared" si="0"/>
        <v>59.95</v>
      </c>
      <c r="N46" s="29">
        <f t="shared" si="1"/>
        <v>22.040000000000006</v>
      </c>
      <c r="O46" s="6" t="s">
        <v>180</v>
      </c>
      <c r="P46" s="3"/>
      <c r="Q46" s="19"/>
      <c r="R46" s="19"/>
      <c r="S46" s="4"/>
      <c r="T46" s="4"/>
      <c r="U46" s="4"/>
      <c r="V46" s="4"/>
      <c r="W46" s="7"/>
      <c r="X46" s="4"/>
      <c r="Y46" s="4"/>
      <c r="Z46" s="4"/>
      <c r="AA46" s="4"/>
      <c r="AB46" s="4"/>
      <c r="AC46" s="4"/>
      <c r="AD46" s="4"/>
      <c r="AE46" s="4"/>
    </row>
    <row r="47" spans="1:31" ht="14.25" customHeight="1">
      <c r="A47" s="6">
        <v>42</v>
      </c>
      <c r="B47" s="7">
        <v>210</v>
      </c>
      <c r="C47" s="7" t="s">
        <v>43</v>
      </c>
      <c r="D47" s="16" t="s">
        <v>102</v>
      </c>
      <c r="E47" s="17" t="s">
        <v>47</v>
      </c>
      <c r="F47" s="26">
        <v>36334</v>
      </c>
      <c r="G47" s="17"/>
      <c r="H47" s="13" t="s">
        <v>60</v>
      </c>
      <c r="I47" s="13"/>
      <c r="J47" s="13"/>
      <c r="K47" s="12"/>
      <c r="L47" s="82">
        <v>63.5</v>
      </c>
      <c r="M47" s="20">
        <f t="shared" si="0"/>
        <v>63.5</v>
      </c>
      <c r="N47" s="29">
        <f t="shared" si="1"/>
        <v>25.590000000000003</v>
      </c>
      <c r="O47" s="6" t="s">
        <v>180</v>
      </c>
      <c r="P47" s="3"/>
      <c r="Q47" s="19"/>
      <c r="R47" s="19"/>
      <c r="S47" s="4"/>
      <c r="T47" s="4"/>
      <c r="U47" s="4"/>
      <c r="V47" s="4"/>
      <c r="W47" s="7"/>
      <c r="X47" s="4"/>
      <c r="Y47" s="4"/>
      <c r="Z47" s="4"/>
      <c r="AA47" s="4"/>
      <c r="AB47" s="4"/>
      <c r="AC47" s="4"/>
      <c r="AD47" s="4"/>
      <c r="AE47" s="4"/>
    </row>
    <row r="48" spans="1:31" ht="14.25" customHeight="1">
      <c r="A48" s="6">
        <v>43</v>
      </c>
      <c r="B48" s="7">
        <v>213</v>
      </c>
      <c r="C48" s="7" t="s">
        <v>43</v>
      </c>
      <c r="D48" s="16" t="s">
        <v>108</v>
      </c>
      <c r="E48" s="17" t="s">
        <v>47</v>
      </c>
      <c r="F48" s="26" t="s">
        <v>109</v>
      </c>
      <c r="G48" s="17" t="s">
        <v>62</v>
      </c>
      <c r="H48" s="13" t="s">
        <v>53</v>
      </c>
      <c r="I48" s="13" t="s">
        <v>72</v>
      </c>
      <c r="J48" s="13"/>
      <c r="K48" s="28"/>
      <c r="L48" s="82">
        <v>65.92</v>
      </c>
      <c r="M48" s="20">
        <f t="shared" si="0"/>
        <v>65.92</v>
      </c>
      <c r="N48" s="29">
        <f t="shared" si="1"/>
        <v>28.010000000000005</v>
      </c>
      <c r="O48" s="6" t="s">
        <v>180</v>
      </c>
      <c r="P48" s="3"/>
      <c r="Q48" s="19"/>
      <c r="R48" s="19"/>
      <c r="S48" s="4"/>
      <c r="T48" s="4"/>
      <c r="U48" s="4"/>
      <c r="V48" s="4"/>
      <c r="W48" s="7"/>
      <c r="X48" s="4"/>
      <c r="Y48" s="4"/>
      <c r="Z48" s="4"/>
      <c r="AA48" s="4"/>
      <c r="AB48" s="4"/>
      <c r="AC48" s="4"/>
      <c r="AD48" s="4"/>
      <c r="AE48" s="4"/>
    </row>
    <row r="49" spans="1:31" ht="3.75" customHeight="1" thickBot="1">
      <c r="A49" s="60"/>
      <c r="B49" s="61"/>
      <c r="C49" s="61"/>
      <c r="D49" s="62"/>
      <c r="E49" s="63"/>
      <c r="F49" s="64"/>
      <c r="G49" s="64"/>
      <c r="H49" s="65"/>
      <c r="I49" s="62"/>
      <c r="J49" s="65"/>
      <c r="K49" s="66"/>
      <c r="L49" s="67"/>
      <c r="M49" s="68"/>
      <c r="N49" s="69"/>
      <c r="O49" s="60"/>
      <c r="P49" s="3"/>
      <c r="Q49" s="19"/>
      <c r="R49" s="19"/>
      <c r="S49" s="4"/>
      <c r="T49" s="4"/>
      <c r="U49" s="4"/>
      <c r="V49" s="4"/>
      <c r="W49" s="7"/>
      <c r="X49" s="4"/>
      <c r="Y49" s="4"/>
      <c r="Z49" s="4"/>
      <c r="AA49" s="4"/>
      <c r="AB49" s="4"/>
      <c r="AC49" s="4"/>
      <c r="AD49" s="4"/>
      <c r="AE49" s="4"/>
    </row>
    <row r="50" ht="7.5" customHeight="1" thickTop="1"/>
    <row r="51" ht="4.5" customHeight="1"/>
    <row r="52" spans="1:15" ht="15" customHeight="1">
      <c r="A52" s="54"/>
      <c r="B52" s="53" t="s">
        <v>188</v>
      </c>
      <c r="D52" s="53"/>
      <c r="L52" s="88" t="s">
        <v>187</v>
      </c>
      <c r="N52" s="54"/>
      <c r="O52" s="54"/>
    </row>
    <row r="53" spans="1:15" ht="15" customHeight="1">
      <c r="A53" s="54"/>
      <c r="B53" s="53" t="s">
        <v>189</v>
      </c>
      <c r="D53" s="53"/>
      <c r="L53" s="88" t="s">
        <v>183</v>
      </c>
      <c r="N53" s="54"/>
      <c r="O53" s="54"/>
    </row>
    <row r="54" spans="1:15" ht="15" customHeight="1">
      <c r="A54" s="54"/>
      <c r="C54" s="53"/>
      <c r="L54" s="88" t="s">
        <v>184</v>
      </c>
      <c r="N54" s="54"/>
      <c r="O54" s="54"/>
    </row>
    <row r="55" spans="1:15" ht="11.25" customHeight="1">
      <c r="A55" s="54"/>
      <c r="L55" s="58"/>
      <c r="N55" s="54"/>
      <c r="O55" s="54"/>
    </row>
    <row r="56" spans="1:15" ht="12.75">
      <c r="A56" s="96" t="s">
        <v>33</v>
      </c>
      <c r="B56" s="96"/>
      <c r="C56" s="96"/>
      <c r="D56" s="96"/>
      <c r="L56" s="97" t="s">
        <v>34</v>
      </c>
      <c r="M56" s="97"/>
      <c r="N56" s="97"/>
      <c r="O56" s="97"/>
    </row>
    <row r="67" ht="3" customHeight="1"/>
  </sheetData>
  <sheetProtection/>
  <mergeCells count="7">
    <mergeCell ref="C4:J4"/>
    <mergeCell ref="A1:O1"/>
    <mergeCell ref="A2:O2"/>
    <mergeCell ref="A3:D3"/>
    <mergeCell ref="J3:O3"/>
    <mergeCell ref="A56:D56"/>
    <mergeCell ref="L56:O56"/>
  </mergeCells>
  <printOptions/>
  <pageMargins left="0.1968503937007874" right="0.1968503937007874" top="0.1968503937007874" bottom="0.1968503937007874" header="0.5118110236220472" footer="0.66929133858267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AE36"/>
  <sheetViews>
    <sheetView view="pageBreakPreview" zoomScale="145" zoomScaleSheetLayoutView="145" workbookViewId="0" topLeftCell="A1">
      <selection activeCell="D33" sqref="D33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7.57421875" style="1" customWidth="1"/>
    <col min="4" max="4" width="23.421875" style="1" customWidth="1"/>
    <col min="5" max="5" width="10.421875" style="1" hidden="1" customWidth="1"/>
    <col min="6" max="6" width="9.8515625" style="1" hidden="1" customWidth="1"/>
    <col min="7" max="7" width="9.140625" style="1" customWidth="1"/>
    <col min="8" max="8" width="21.8515625" style="1" customWidth="1"/>
    <col min="9" max="9" width="24.57421875" style="1" hidden="1" customWidth="1"/>
    <col min="10" max="10" width="16.7109375" style="1" hidden="1" customWidth="1"/>
    <col min="11" max="11" width="0.71875" style="1" hidden="1" customWidth="1"/>
    <col min="12" max="12" width="7.7109375" style="1" customWidth="1"/>
    <col min="13" max="13" width="7.28125" style="1" customWidth="1"/>
    <col min="14" max="14" width="6.7109375" style="1" customWidth="1"/>
    <col min="15" max="15" width="8.00390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6" customHeight="1">
      <c r="A1" s="91" t="str">
        <f>N_sor1</f>
        <v>Всероссийские соревнования по конькобежному спорту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33" customHeight="1">
      <c r="A2" s="92" t="str">
        <f>N_sor2</f>
        <v>на призы ЗМС В.А. Муратова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41.25" customHeight="1" thickBot="1">
      <c r="A3" s="93" t="s">
        <v>19</v>
      </c>
      <c r="B3" s="93"/>
      <c r="C3" s="93"/>
      <c r="D3" s="93"/>
      <c r="E3" s="86"/>
      <c r="F3" s="86"/>
      <c r="G3" s="86"/>
      <c r="H3" s="86"/>
      <c r="I3" s="86"/>
      <c r="J3" s="94" t="str">
        <f>D_d1</f>
        <v>04 апреля 2015 г.</v>
      </c>
      <c r="K3" s="95"/>
      <c r="L3" s="95"/>
      <c r="M3" s="95"/>
      <c r="N3" s="95"/>
      <c r="O3" s="95"/>
    </row>
    <row r="4" spans="2:31" ht="29.25" customHeight="1" thickTop="1">
      <c r="B4" s="15"/>
      <c r="C4" s="90" t="str">
        <f>N_dev</f>
        <v>Девушки старшего возраста</v>
      </c>
      <c r="D4" s="90"/>
      <c r="E4" s="90"/>
      <c r="F4" s="90"/>
      <c r="G4" s="90"/>
      <c r="H4" s="90"/>
      <c r="I4" s="90"/>
      <c r="J4" s="90"/>
      <c r="K4" s="15"/>
      <c r="L4" s="18" t="str">
        <f>const!C9</f>
        <v>500 метров</v>
      </c>
      <c r="M4" s="15"/>
      <c r="N4" s="15"/>
      <c r="O4" s="15"/>
      <c r="P4" s="5"/>
      <c r="Q4" s="1">
        <v>41.5</v>
      </c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18" customHeight="1" thickBot="1">
      <c r="A5" s="56" t="s">
        <v>4</v>
      </c>
      <c r="B5" s="56" t="s">
        <v>0</v>
      </c>
      <c r="C5" s="55" t="s">
        <v>6</v>
      </c>
      <c r="D5" s="56" t="s">
        <v>2</v>
      </c>
      <c r="E5" s="56"/>
      <c r="F5" s="56" t="s">
        <v>1</v>
      </c>
      <c r="G5" s="56" t="s">
        <v>1</v>
      </c>
      <c r="H5" s="56" t="s">
        <v>29</v>
      </c>
      <c r="I5" s="56"/>
      <c r="J5" s="56" t="s">
        <v>7</v>
      </c>
      <c r="K5" s="56"/>
      <c r="L5" s="57" t="s">
        <v>3</v>
      </c>
      <c r="M5" s="57" t="s">
        <v>8</v>
      </c>
      <c r="N5" s="57" t="s">
        <v>10</v>
      </c>
      <c r="O5" s="56" t="s">
        <v>5</v>
      </c>
      <c r="P5" s="5"/>
      <c r="Q5" s="19"/>
      <c r="R5" s="19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6.5" customHeight="1" thickTop="1">
      <c r="A6" s="6">
        <v>1</v>
      </c>
      <c r="B6" s="7">
        <v>69</v>
      </c>
      <c r="C6" s="7" t="s">
        <v>45</v>
      </c>
      <c r="D6" s="16" t="s">
        <v>77</v>
      </c>
      <c r="E6" s="17" t="s">
        <v>47</v>
      </c>
      <c r="F6" s="26">
        <v>35882</v>
      </c>
      <c r="G6" s="17" t="s">
        <v>56</v>
      </c>
      <c r="H6" s="13" t="s">
        <v>78</v>
      </c>
      <c r="I6" s="14" t="s">
        <v>79</v>
      </c>
      <c r="J6" s="12"/>
      <c r="K6" s="8"/>
      <c r="L6" s="70">
        <v>42.9</v>
      </c>
      <c r="M6" s="22">
        <f aca="true" t="shared" si="0" ref="M6:M22">L6</f>
        <v>42.9</v>
      </c>
      <c r="N6" s="87">
        <f aca="true" t="shared" si="1" ref="N6:N22">L6-L$6</f>
        <v>0</v>
      </c>
      <c r="O6" s="6" t="s">
        <v>56</v>
      </c>
      <c r="P6" s="5"/>
      <c r="Q6" s="19"/>
      <c r="R6" s="19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6.5" customHeight="1">
      <c r="A7" s="6">
        <v>2</v>
      </c>
      <c r="B7" s="7">
        <v>63</v>
      </c>
      <c r="C7" s="7" t="s">
        <v>45</v>
      </c>
      <c r="D7" s="16" t="s">
        <v>93</v>
      </c>
      <c r="E7" s="17" t="s">
        <v>47</v>
      </c>
      <c r="F7" s="26" t="s">
        <v>94</v>
      </c>
      <c r="G7" s="17" t="s">
        <v>56</v>
      </c>
      <c r="H7" s="13" t="s">
        <v>44</v>
      </c>
      <c r="I7" s="14" t="s">
        <v>88</v>
      </c>
      <c r="J7" s="12"/>
      <c r="K7" s="8"/>
      <c r="L7" s="70">
        <v>43.29</v>
      </c>
      <c r="M7" s="20">
        <f t="shared" si="0"/>
        <v>43.29</v>
      </c>
      <c r="N7" s="29">
        <f t="shared" si="1"/>
        <v>0.39000000000000057</v>
      </c>
      <c r="O7" s="6" t="s">
        <v>56</v>
      </c>
      <c r="P7" s="5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6.5" customHeight="1">
      <c r="A8" s="6">
        <v>3</v>
      </c>
      <c r="B8" s="7">
        <v>65</v>
      </c>
      <c r="C8" s="7" t="s">
        <v>45</v>
      </c>
      <c r="D8" s="16" t="s">
        <v>91</v>
      </c>
      <c r="E8" s="17" t="s">
        <v>47</v>
      </c>
      <c r="F8" s="26">
        <v>36034</v>
      </c>
      <c r="G8" s="17" t="s">
        <v>56</v>
      </c>
      <c r="H8" s="13" t="s">
        <v>44</v>
      </c>
      <c r="I8" s="14" t="s">
        <v>92</v>
      </c>
      <c r="J8" s="12"/>
      <c r="K8" s="8"/>
      <c r="L8" s="70">
        <v>43.48</v>
      </c>
      <c r="M8" s="20">
        <f t="shared" si="0"/>
        <v>43.48</v>
      </c>
      <c r="N8" s="29">
        <f t="shared" si="1"/>
        <v>0.5799999999999983</v>
      </c>
      <c r="O8" s="6" t="s">
        <v>56</v>
      </c>
      <c r="P8" s="5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6.5" customHeight="1">
      <c r="A9" s="6">
        <v>4</v>
      </c>
      <c r="B9" s="7">
        <v>76</v>
      </c>
      <c r="C9" s="7" t="s">
        <v>43</v>
      </c>
      <c r="D9" s="16" t="s">
        <v>89</v>
      </c>
      <c r="E9" s="17" t="s">
        <v>47</v>
      </c>
      <c r="F9" s="26" t="s">
        <v>90</v>
      </c>
      <c r="G9" s="17" t="s">
        <v>56</v>
      </c>
      <c r="H9" s="13" t="s">
        <v>67</v>
      </c>
      <c r="I9" s="14" t="s">
        <v>68</v>
      </c>
      <c r="J9" s="12"/>
      <c r="K9" s="9"/>
      <c r="L9" s="70">
        <v>43.87</v>
      </c>
      <c r="M9" s="20">
        <f t="shared" si="0"/>
        <v>43.87</v>
      </c>
      <c r="N9" s="29">
        <f t="shared" si="1"/>
        <v>0.9699999999999989</v>
      </c>
      <c r="O9" s="6" t="s">
        <v>62</v>
      </c>
      <c r="P9" s="5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6.5" customHeight="1">
      <c r="A10" s="6">
        <v>5</v>
      </c>
      <c r="B10" s="7">
        <v>70</v>
      </c>
      <c r="C10" s="7" t="s">
        <v>43</v>
      </c>
      <c r="D10" s="16" t="s">
        <v>80</v>
      </c>
      <c r="E10" s="17" t="s">
        <v>47</v>
      </c>
      <c r="F10" s="26">
        <v>35899</v>
      </c>
      <c r="G10" s="17" t="s">
        <v>56</v>
      </c>
      <c r="H10" s="13" t="s">
        <v>78</v>
      </c>
      <c r="I10" s="14" t="s">
        <v>79</v>
      </c>
      <c r="J10" s="12"/>
      <c r="K10" s="9"/>
      <c r="L10" s="70">
        <v>44.22</v>
      </c>
      <c r="M10" s="20">
        <f t="shared" si="0"/>
        <v>44.22</v>
      </c>
      <c r="N10" s="29">
        <f t="shared" si="1"/>
        <v>1.3200000000000003</v>
      </c>
      <c r="O10" s="6" t="s">
        <v>62</v>
      </c>
      <c r="P10" s="5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6.5" customHeight="1">
      <c r="A11" s="6">
        <v>6</v>
      </c>
      <c r="B11" s="7">
        <v>72</v>
      </c>
      <c r="C11" s="7" t="s">
        <v>43</v>
      </c>
      <c r="D11" s="16" t="s">
        <v>75</v>
      </c>
      <c r="E11" s="17" t="s">
        <v>47</v>
      </c>
      <c r="F11" s="26" t="s">
        <v>76</v>
      </c>
      <c r="G11" s="17" t="s">
        <v>71</v>
      </c>
      <c r="H11" s="13" t="s">
        <v>53</v>
      </c>
      <c r="I11" s="14" t="s">
        <v>54</v>
      </c>
      <c r="J11" s="12"/>
      <c r="K11" s="9"/>
      <c r="L11" s="70">
        <v>45.23</v>
      </c>
      <c r="M11" s="20">
        <f t="shared" si="0"/>
        <v>45.23</v>
      </c>
      <c r="N11" s="29">
        <f t="shared" si="1"/>
        <v>2.3299999999999983</v>
      </c>
      <c r="O11" s="6" t="s">
        <v>62</v>
      </c>
      <c r="P11" s="5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6.5" customHeight="1">
      <c r="A12" s="6">
        <v>7</v>
      </c>
      <c r="B12" s="7">
        <v>71</v>
      </c>
      <c r="C12" s="7" t="s">
        <v>45</v>
      </c>
      <c r="D12" s="16" t="s">
        <v>81</v>
      </c>
      <c r="E12" s="17" t="s">
        <v>47</v>
      </c>
      <c r="F12" s="26">
        <v>35696</v>
      </c>
      <c r="G12" s="17" t="s">
        <v>71</v>
      </c>
      <c r="H12" s="13" t="s">
        <v>53</v>
      </c>
      <c r="I12" s="14" t="s">
        <v>72</v>
      </c>
      <c r="J12" s="12"/>
      <c r="K12" s="8"/>
      <c r="L12" s="70">
        <v>45.69</v>
      </c>
      <c r="M12" s="20">
        <f t="shared" si="0"/>
        <v>45.69</v>
      </c>
      <c r="N12" s="29">
        <f t="shared" si="1"/>
        <v>2.789999999999999</v>
      </c>
      <c r="O12" s="6" t="s">
        <v>62</v>
      </c>
      <c r="P12" s="5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6.5" customHeight="1">
      <c r="A13" s="6">
        <v>8</v>
      </c>
      <c r="B13" s="7">
        <v>64</v>
      </c>
      <c r="C13" s="7" t="s">
        <v>45</v>
      </c>
      <c r="D13" s="16" t="s">
        <v>86</v>
      </c>
      <c r="E13" s="17" t="s">
        <v>47</v>
      </c>
      <c r="F13" s="26" t="s">
        <v>87</v>
      </c>
      <c r="G13" s="17" t="s">
        <v>83</v>
      </c>
      <c r="H13" s="13" t="s">
        <v>44</v>
      </c>
      <c r="I13" s="14" t="s">
        <v>88</v>
      </c>
      <c r="J13" s="12"/>
      <c r="K13" s="8"/>
      <c r="L13" s="70">
        <v>45.91</v>
      </c>
      <c r="M13" s="20">
        <f t="shared" si="0"/>
        <v>45.91</v>
      </c>
      <c r="N13" s="29">
        <f t="shared" si="1"/>
        <v>3.009999999999998</v>
      </c>
      <c r="O13" s="6" t="s">
        <v>62</v>
      </c>
      <c r="P13" s="5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6.5" customHeight="1">
      <c r="A14" s="6">
        <v>9</v>
      </c>
      <c r="B14" s="7">
        <v>73</v>
      </c>
      <c r="C14" s="7" t="s">
        <v>43</v>
      </c>
      <c r="D14" s="16" t="s">
        <v>69</v>
      </c>
      <c r="E14" s="17" t="s">
        <v>47</v>
      </c>
      <c r="F14" s="26" t="s">
        <v>70</v>
      </c>
      <c r="G14" s="17" t="s">
        <v>71</v>
      </c>
      <c r="H14" s="13" t="s">
        <v>53</v>
      </c>
      <c r="I14" s="14" t="s">
        <v>72</v>
      </c>
      <c r="J14" s="12"/>
      <c r="K14" s="9"/>
      <c r="L14" s="70">
        <v>46.47</v>
      </c>
      <c r="M14" s="20">
        <f t="shared" si="0"/>
        <v>46.47</v>
      </c>
      <c r="N14" s="29">
        <f t="shared" si="1"/>
        <v>3.5700000000000003</v>
      </c>
      <c r="O14" s="6" t="s">
        <v>62</v>
      </c>
      <c r="P14" s="5"/>
      <c r="Q14" s="19"/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6.5" customHeight="1">
      <c r="A15" s="6">
        <v>10</v>
      </c>
      <c r="B15" s="7">
        <v>75</v>
      </c>
      <c r="C15" s="7" t="s">
        <v>43</v>
      </c>
      <c r="D15" s="16" t="s">
        <v>61</v>
      </c>
      <c r="E15" s="17" t="s">
        <v>47</v>
      </c>
      <c r="F15" s="26">
        <v>35668</v>
      </c>
      <c r="G15" s="17" t="s">
        <v>62</v>
      </c>
      <c r="H15" s="13" t="s">
        <v>63</v>
      </c>
      <c r="I15" s="14" t="s">
        <v>64</v>
      </c>
      <c r="J15" s="12"/>
      <c r="K15" s="9"/>
      <c r="L15" s="70">
        <v>46.64</v>
      </c>
      <c r="M15" s="20">
        <f t="shared" si="0"/>
        <v>46.64</v>
      </c>
      <c r="N15" s="29">
        <f t="shared" si="1"/>
        <v>3.740000000000002</v>
      </c>
      <c r="O15" s="6" t="s">
        <v>62</v>
      </c>
      <c r="P15" s="5"/>
      <c r="Q15" s="19"/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6.5" customHeight="1">
      <c r="A16" s="6">
        <v>11</v>
      </c>
      <c r="B16" s="7">
        <v>77</v>
      </c>
      <c r="C16" s="7" t="s">
        <v>45</v>
      </c>
      <c r="D16" s="16" t="s">
        <v>65</v>
      </c>
      <c r="E16" s="17" t="s">
        <v>47</v>
      </c>
      <c r="F16" s="26" t="s">
        <v>66</v>
      </c>
      <c r="G16" s="17" t="s">
        <v>62</v>
      </c>
      <c r="H16" s="13" t="s">
        <v>67</v>
      </c>
      <c r="I16" s="14" t="s">
        <v>68</v>
      </c>
      <c r="J16" s="12"/>
      <c r="K16" s="8"/>
      <c r="L16" s="70">
        <v>47.02</v>
      </c>
      <c r="M16" s="20">
        <f t="shared" si="0"/>
        <v>47.02</v>
      </c>
      <c r="N16" s="29">
        <f t="shared" si="1"/>
        <v>4.1200000000000045</v>
      </c>
      <c r="O16" s="6" t="s">
        <v>83</v>
      </c>
      <c r="P16" s="5"/>
      <c r="Q16" s="19"/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6.5" customHeight="1">
      <c r="A17" s="6">
        <v>12</v>
      </c>
      <c r="B17" s="7">
        <v>68</v>
      </c>
      <c r="C17" s="7" t="s">
        <v>43</v>
      </c>
      <c r="D17" s="16" t="s">
        <v>55</v>
      </c>
      <c r="E17" s="17" t="s">
        <v>47</v>
      </c>
      <c r="F17" s="26">
        <v>36322</v>
      </c>
      <c r="G17" s="17" t="s">
        <v>56</v>
      </c>
      <c r="H17" s="13" t="s">
        <v>57</v>
      </c>
      <c r="I17" s="14" t="s">
        <v>58</v>
      </c>
      <c r="J17" s="12"/>
      <c r="K17" s="9"/>
      <c r="L17" s="70">
        <v>47.67</v>
      </c>
      <c r="M17" s="20">
        <f t="shared" si="0"/>
        <v>47.67</v>
      </c>
      <c r="N17" s="29">
        <f t="shared" si="1"/>
        <v>4.770000000000003</v>
      </c>
      <c r="O17" s="6" t="s">
        <v>83</v>
      </c>
      <c r="P17" s="5"/>
      <c r="Q17" s="19"/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6.5" customHeight="1">
      <c r="A18" s="6">
        <v>13</v>
      </c>
      <c r="B18" s="7">
        <v>66</v>
      </c>
      <c r="C18" s="7" t="s">
        <v>43</v>
      </c>
      <c r="D18" s="16" t="s">
        <v>82</v>
      </c>
      <c r="E18" s="17" t="s">
        <v>47</v>
      </c>
      <c r="F18" s="26">
        <v>36183</v>
      </c>
      <c r="G18" s="17" t="s">
        <v>83</v>
      </c>
      <c r="H18" s="13" t="s">
        <v>84</v>
      </c>
      <c r="I18" s="14" t="s">
        <v>85</v>
      </c>
      <c r="J18" s="12"/>
      <c r="K18" s="9"/>
      <c r="L18" s="70">
        <v>47.84</v>
      </c>
      <c r="M18" s="20">
        <f t="shared" si="0"/>
        <v>47.84</v>
      </c>
      <c r="N18" s="29">
        <f t="shared" si="1"/>
        <v>4.940000000000005</v>
      </c>
      <c r="O18" s="6" t="s">
        <v>83</v>
      </c>
      <c r="P18" s="5"/>
      <c r="Q18" s="19"/>
      <c r="R18" s="19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6.5" customHeight="1">
      <c r="A19" s="6">
        <v>14</v>
      </c>
      <c r="B19" s="7">
        <v>61</v>
      </c>
      <c r="C19" s="7" t="s">
        <v>43</v>
      </c>
      <c r="D19" s="16" t="s">
        <v>46</v>
      </c>
      <c r="E19" s="17" t="s">
        <v>47</v>
      </c>
      <c r="F19" s="26">
        <v>36272</v>
      </c>
      <c r="G19" s="17" t="s">
        <v>48</v>
      </c>
      <c r="H19" s="13" t="s">
        <v>49</v>
      </c>
      <c r="I19" s="14" t="s">
        <v>50</v>
      </c>
      <c r="J19" s="12"/>
      <c r="K19" s="9"/>
      <c r="L19" s="70">
        <v>48.17</v>
      </c>
      <c r="M19" s="20">
        <f t="shared" si="0"/>
        <v>48.17</v>
      </c>
      <c r="N19" s="29">
        <f t="shared" si="1"/>
        <v>5.270000000000003</v>
      </c>
      <c r="O19" s="6" t="s">
        <v>83</v>
      </c>
      <c r="P19" s="5"/>
      <c r="Q19" s="19"/>
      <c r="R19" s="19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6.5" customHeight="1">
      <c r="A20" s="6">
        <v>15</v>
      </c>
      <c r="B20" s="7">
        <v>67</v>
      </c>
      <c r="C20" s="7" t="s">
        <v>45</v>
      </c>
      <c r="D20" s="16" t="s">
        <v>59</v>
      </c>
      <c r="E20" s="17" t="s">
        <v>47</v>
      </c>
      <c r="F20" s="26">
        <v>36284</v>
      </c>
      <c r="G20" s="17"/>
      <c r="H20" s="13" t="s">
        <v>60</v>
      </c>
      <c r="I20" s="14"/>
      <c r="J20" s="12"/>
      <c r="K20" s="8"/>
      <c r="L20" s="70">
        <v>49.3</v>
      </c>
      <c r="M20" s="20">
        <f t="shared" si="0"/>
        <v>49.3</v>
      </c>
      <c r="N20" s="29">
        <f t="shared" si="1"/>
        <v>6.399999999999999</v>
      </c>
      <c r="O20" s="6" t="s">
        <v>83</v>
      </c>
      <c r="P20" s="5"/>
      <c r="Q20" s="19"/>
      <c r="R20" s="19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16.5" customHeight="1">
      <c r="A21" s="6">
        <v>16</v>
      </c>
      <c r="B21" s="7">
        <v>74</v>
      </c>
      <c r="C21" s="7" t="s">
        <v>45</v>
      </c>
      <c r="D21" s="16" t="s">
        <v>51</v>
      </c>
      <c r="E21" s="17" t="s">
        <v>47</v>
      </c>
      <c r="F21" s="26">
        <v>36321</v>
      </c>
      <c r="G21" s="17" t="s">
        <v>52</v>
      </c>
      <c r="H21" s="13" t="s">
        <v>53</v>
      </c>
      <c r="I21" s="14" t="s">
        <v>54</v>
      </c>
      <c r="J21" s="12"/>
      <c r="K21" s="8"/>
      <c r="L21" s="70">
        <v>56.08</v>
      </c>
      <c r="M21" s="20">
        <f t="shared" si="0"/>
        <v>56.08</v>
      </c>
      <c r="N21" s="29">
        <f t="shared" si="1"/>
        <v>13.18</v>
      </c>
      <c r="O21" s="6" t="s">
        <v>179</v>
      </c>
      <c r="P21" s="5"/>
      <c r="Q21" s="19"/>
      <c r="R21" s="19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:31" ht="16.5" customHeight="1">
      <c r="A22" s="6">
        <v>17</v>
      </c>
      <c r="B22" s="7">
        <v>62</v>
      </c>
      <c r="C22" s="7" t="s">
        <v>45</v>
      </c>
      <c r="D22" s="16" t="s">
        <v>73</v>
      </c>
      <c r="E22" s="17" t="s">
        <v>47</v>
      </c>
      <c r="F22" s="26">
        <v>36241</v>
      </c>
      <c r="G22" s="17" t="s">
        <v>71</v>
      </c>
      <c r="H22" s="13" t="s">
        <v>49</v>
      </c>
      <c r="I22" s="14" t="s">
        <v>74</v>
      </c>
      <c r="J22" s="12"/>
      <c r="K22" s="8"/>
      <c r="L22" s="70">
        <v>66.07</v>
      </c>
      <c r="M22" s="20">
        <f t="shared" si="0"/>
        <v>66.07</v>
      </c>
      <c r="N22" s="29">
        <f t="shared" si="1"/>
        <v>23.169999999999995</v>
      </c>
      <c r="O22" s="6" t="s">
        <v>180</v>
      </c>
      <c r="P22" s="5"/>
      <c r="Q22" s="19"/>
      <c r="R22" s="19"/>
      <c r="S22" s="4"/>
      <c r="T22" s="4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</row>
    <row r="23" spans="1:31" ht="6" customHeight="1" thickBot="1">
      <c r="A23" s="34"/>
      <c r="B23" s="35"/>
      <c r="C23" s="35"/>
      <c r="D23" s="36"/>
      <c r="E23" s="37"/>
      <c r="F23" s="38"/>
      <c r="G23" s="38"/>
      <c r="H23" s="39"/>
      <c r="I23" s="40"/>
      <c r="J23" s="41"/>
      <c r="K23" s="71"/>
      <c r="L23" s="72"/>
      <c r="M23" s="42"/>
      <c r="N23" s="73"/>
      <c r="O23" s="34"/>
      <c r="P23" s="5"/>
      <c r="Q23" s="19"/>
      <c r="R23" s="19"/>
      <c r="S23" s="4"/>
      <c r="T23" s="4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</row>
    <row r="24" ht="18" customHeight="1" thickTop="1"/>
    <row r="25" spans="2:12" ht="14.25" customHeight="1">
      <c r="B25" s="98" t="s">
        <v>174</v>
      </c>
      <c r="C25" s="98"/>
      <c r="L25" s="53" t="s">
        <v>175</v>
      </c>
    </row>
    <row r="26" spans="2:12" ht="14.25" customHeight="1">
      <c r="B26" s="79" t="s">
        <v>178</v>
      </c>
      <c r="C26" s="80"/>
      <c r="L26" s="53" t="s">
        <v>176</v>
      </c>
    </row>
    <row r="27" ht="14.25" customHeight="1">
      <c r="L27" s="53" t="s">
        <v>177</v>
      </c>
    </row>
    <row r="28" ht="14.25" customHeight="1">
      <c r="L28" s="53"/>
    </row>
    <row r="29" ht="14.25" customHeight="1">
      <c r="L29" s="53"/>
    </row>
    <row r="30" ht="14.25" customHeight="1">
      <c r="L30" s="53"/>
    </row>
    <row r="31" ht="14.25" customHeight="1">
      <c r="L31" s="53"/>
    </row>
    <row r="32" ht="14.25" customHeight="1">
      <c r="L32" s="53"/>
    </row>
    <row r="33" ht="14.25" customHeight="1">
      <c r="L33" s="53"/>
    </row>
    <row r="34" ht="12.75">
      <c r="C34" s="53"/>
    </row>
    <row r="36" spans="1:15" ht="12.75">
      <c r="A36" s="96" t="s">
        <v>33</v>
      </c>
      <c r="B36" s="96"/>
      <c r="C36" s="96"/>
      <c r="D36" s="96"/>
      <c r="L36" s="97" t="s">
        <v>34</v>
      </c>
      <c r="M36" s="97"/>
      <c r="N36" s="97"/>
      <c r="O36" s="97"/>
    </row>
  </sheetData>
  <sheetProtection/>
  <mergeCells count="8">
    <mergeCell ref="A36:D36"/>
    <mergeCell ref="L36:O36"/>
    <mergeCell ref="C4:J4"/>
    <mergeCell ref="A1:O1"/>
    <mergeCell ref="A2:O2"/>
    <mergeCell ref="A3:D3"/>
    <mergeCell ref="J3:O3"/>
    <mergeCell ref="B25:C2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FF00"/>
  </sheetPr>
  <dimension ref="A1:AK54"/>
  <sheetViews>
    <sheetView view="pageBreakPreview" zoomScale="145" zoomScaleSheetLayoutView="145" zoomScalePageLayoutView="0" workbookViewId="0" topLeftCell="A33">
      <selection activeCell="H23" sqref="H23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4.57421875" style="1" customWidth="1"/>
    <col min="5" max="5" width="8.7109375" style="1" hidden="1" customWidth="1"/>
    <col min="6" max="6" width="8.00390625" style="1" hidden="1" customWidth="1"/>
    <col min="7" max="7" width="9.140625" style="1" customWidth="1"/>
    <col min="8" max="8" width="22.57421875" style="1" customWidth="1"/>
    <col min="9" max="9" width="26.00390625" style="1" hidden="1" customWidth="1"/>
    <col min="10" max="10" width="27.00390625" style="1" hidden="1" customWidth="1"/>
    <col min="11" max="11" width="0.71875" style="1" hidden="1" customWidth="1"/>
    <col min="12" max="12" width="8.140625" style="1" customWidth="1"/>
    <col min="13" max="13" width="7.28125" style="1" customWidth="1"/>
    <col min="14" max="14" width="6.421875" style="1" customWidth="1"/>
    <col min="15" max="15" width="7.8515625" style="1" customWidth="1"/>
    <col min="16" max="16" width="4.140625" style="1" customWidth="1"/>
    <col min="17" max="17" width="7.28125" style="1" customWidth="1"/>
    <col min="18" max="18" width="10.140625" style="1" bestFit="1" customWidth="1"/>
    <col min="19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8.5" customHeight="1">
      <c r="A1" s="91" t="str">
        <f>N_sor1</f>
        <v>Всероссийские соревнования по конькобежному спорту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28.5" customHeight="1">
      <c r="A2" s="92" t="str">
        <f>N_sor2</f>
        <v>на призы ЗМС В.А. Муратова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8.5" customHeight="1" thickBot="1">
      <c r="A3" s="93" t="s">
        <v>19</v>
      </c>
      <c r="B3" s="93"/>
      <c r="C3" s="93"/>
      <c r="D3" s="93"/>
      <c r="E3" s="85"/>
      <c r="F3" s="85"/>
      <c r="G3" s="85"/>
      <c r="H3" s="85"/>
      <c r="I3" s="85"/>
      <c r="J3" s="94" t="str">
        <f>D_d1</f>
        <v>04 апреля 2015 г.</v>
      </c>
      <c r="K3" s="95"/>
      <c r="L3" s="95"/>
      <c r="M3" s="95"/>
      <c r="N3" s="95"/>
      <c r="O3" s="95"/>
    </row>
    <row r="4" spans="2:37" ht="32.25" customHeight="1" thickTop="1">
      <c r="B4" s="15"/>
      <c r="C4" s="99" t="str">
        <f>N_un</f>
        <v>Юноши старшего возраста</v>
      </c>
      <c r="D4" s="99"/>
      <c r="E4" s="99"/>
      <c r="F4" s="99"/>
      <c r="G4" s="99"/>
      <c r="H4" s="99"/>
      <c r="I4" s="99"/>
      <c r="J4" s="99"/>
      <c r="K4" s="15"/>
      <c r="L4" s="18" t="str">
        <f>const!C10</f>
        <v>1000 метров</v>
      </c>
      <c r="M4" s="15"/>
      <c r="N4" s="15"/>
      <c r="O4" s="15"/>
      <c r="P4" s="3"/>
      <c r="Q4" s="4" t="s">
        <v>30</v>
      </c>
      <c r="R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 t="s">
        <v>1</v>
      </c>
      <c r="G5" s="2"/>
      <c r="H5" s="2" t="s">
        <v>29</v>
      </c>
      <c r="I5" s="2"/>
      <c r="J5" s="2" t="s">
        <v>7</v>
      </c>
      <c r="K5" s="2"/>
      <c r="L5" s="11" t="s">
        <v>3</v>
      </c>
      <c r="M5" s="11" t="s">
        <v>8</v>
      </c>
      <c r="N5" s="11" t="s">
        <v>10</v>
      </c>
      <c r="O5" s="2" t="s">
        <v>5</v>
      </c>
      <c r="P5" s="3"/>
      <c r="Q5" s="19"/>
      <c r="R5" s="19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5" customHeight="1" thickTop="1">
      <c r="A6" s="25">
        <v>1</v>
      </c>
      <c r="B6" s="45">
        <v>187</v>
      </c>
      <c r="C6" s="45" t="s">
        <v>43</v>
      </c>
      <c r="D6" s="46" t="s">
        <v>172</v>
      </c>
      <c r="E6" s="47" t="s">
        <v>47</v>
      </c>
      <c r="F6" s="47" t="s">
        <v>173</v>
      </c>
      <c r="G6" s="48" t="s">
        <v>31</v>
      </c>
      <c r="H6" s="49" t="s">
        <v>44</v>
      </c>
      <c r="I6" s="49" t="s">
        <v>92</v>
      </c>
      <c r="J6" s="49"/>
      <c r="K6" s="83"/>
      <c r="L6" s="51">
        <f aca="true" t="shared" si="0" ref="L6:L45">(P6*60+Q6)/86400</f>
        <v>0.0008675925925925927</v>
      </c>
      <c r="M6" s="33">
        <f aca="true" t="shared" si="1" ref="M6:M45">ROUNDDOWN(L6*86400/2,3)</f>
        <v>37.48</v>
      </c>
      <c r="N6" s="52">
        <f aca="true" t="shared" si="2" ref="N6:N45">(L6-L$6)*86400</f>
        <v>0</v>
      </c>
      <c r="O6" s="6" t="s">
        <v>56</v>
      </c>
      <c r="P6" s="3">
        <v>1</v>
      </c>
      <c r="Q6" s="19">
        <v>14.96</v>
      </c>
      <c r="R6" s="50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" customHeight="1">
      <c r="A7" s="6">
        <v>2</v>
      </c>
      <c r="B7" s="7">
        <v>202</v>
      </c>
      <c r="C7" s="7" t="s">
        <v>43</v>
      </c>
      <c r="D7" s="16" t="s">
        <v>157</v>
      </c>
      <c r="E7" s="26" t="s">
        <v>47</v>
      </c>
      <c r="F7" s="26">
        <v>36041</v>
      </c>
      <c r="G7" s="17" t="s">
        <v>31</v>
      </c>
      <c r="H7" s="13" t="s">
        <v>99</v>
      </c>
      <c r="I7" s="13" t="s">
        <v>146</v>
      </c>
      <c r="J7" s="13"/>
      <c r="K7" s="12"/>
      <c r="L7" s="77">
        <f t="shared" si="0"/>
        <v>0.0008680555555555555</v>
      </c>
      <c r="M7" s="33">
        <f t="shared" si="1"/>
        <v>37.5</v>
      </c>
      <c r="N7" s="29">
        <f t="shared" si="2"/>
        <v>0.03999999999999039</v>
      </c>
      <c r="O7" s="6" t="s">
        <v>56</v>
      </c>
      <c r="P7" s="3">
        <v>1</v>
      </c>
      <c r="Q7" s="19">
        <v>15</v>
      </c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" customHeight="1">
      <c r="A8" s="6">
        <v>3</v>
      </c>
      <c r="B8" s="7">
        <v>186</v>
      </c>
      <c r="C8" s="7" t="s">
        <v>45</v>
      </c>
      <c r="D8" s="16" t="s">
        <v>167</v>
      </c>
      <c r="E8" s="26" t="s">
        <v>47</v>
      </c>
      <c r="F8" s="26" t="s">
        <v>168</v>
      </c>
      <c r="G8" s="17" t="s">
        <v>31</v>
      </c>
      <c r="H8" s="13" t="s">
        <v>44</v>
      </c>
      <c r="I8" s="13" t="s">
        <v>92</v>
      </c>
      <c r="J8" s="13"/>
      <c r="K8" s="28"/>
      <c r="L8" s="77">
        <f t="shared" si="0"/>
        <v>0.0008813657407407408</v>
      </c>
      <c r="M8" s="33">
        <f t="shared" si="1"/>
        <v>38.075</v>
      </c>
      <c r="N8" s="29">
        <f t="shared" si="2"/>
        <v>1.1900000000000022</v>
      </c>
      <c r="O8" s="6" t="s">
        <v>56</v>
      </c>
      <c r="P8" s="3">
        <v>1</v>
      </c>
      <c r="Q8" s="19">
        <v>16.15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" customHeight="1">
      <c r="A9" s="6">
        <v>4</v>
      </c>
      <c r="B9" s="7">
        <v>203</v>
      </c>
      <c r="C9" s="7" t="s">
        <v>43</v>
      </c>
      <c r="D9" s="16" t="s">
        <v>150</v>
      </c>
      <c r="E9" s="26" t="s">
        <v>47</v>
      </c>
      <c r="F9" s="26">
        <v>35955</v>
      </c>
      <c r="G9" s="17" t="s">
        <v>56</v>
      </c>
      <c r="H9" s="13" t="s">
        <v>99</v>
      </c>
      <c r="I9" s="13" t="s">
        <v>146</v>
      </c>
      <c r="J9" s="13"/>
      <c r="K9" s="12"/>
      <c r="L9" s="77">
        <f t="shared" si="0"/>
        <v>0.0008945601851851851</v>
      </c>
      <c r="M9" s="33">
        <f t="shared" si="1"/>
        <v>38.645</v>
      </c>
      <c r="N9" s="29">
        <f t="shared" si="2"/>
        <v>2.329999999999986</v>
      </c>
      <c r="O9" s="6" t="s">
        <v>56</v>
      </c>
      <c r="P9" s="3">
        <v>1</v>
      </c>
      <c r="Q9" s="19">
        <v>17.29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5" customHeight="1">
      <c r="A10" s="6">
        <v>5</v>
      </c>
      <c r="B10" s="7">
        <v>194</v>
      </c>
      <c r="C10" s="7" t="s">
        <v>45</v>
      </c>
      <c r="D10" s="16" t="s">
        <v>163</v>
      </c>
      <c r="E10" s="26" t="s">
        <v>47</v>
      </c>
      <c r="F10" s="26" t="s">
        <v>164</v>
      </c>
      <c r="G10" s="17" t="s">
        <v>56</v>
      </c>
      <c r="H10" s="13" t="s">
        <v>84</v>
      </c>
      <c r="I10" s="13" t="s">
        <v>118</v>
      </c>
      <c r="J10" s="13"/>
      <c r="K10" s="28"/>
      <c r="L10" s="77">
        <f t="shared" si="0"/>
        <v>0.0009020833333333333</v>
      </c>
      <c r="M10" s="33">
        <f t="shared" si="1"/>
        <v>38.97</v>
      </c>
      <c r="N10" s="29">
        <f t="shared" si="2"/>
        <v>2.9799999999999915</v>
      </c>
      <c r="O10" s="6" t="s">
        <v>56</v>
      </c>
      <c r="P10" s="3">
        <v>1</v>
      </c>
      <c r="Q10" s="19">
        <v>17.94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" customHeight="1">
      <c r="A11" s="6">
        <v>6</v>
      </c>
      <c r="B11" s="7">
        <v>195</v>
      </c>
      <c r="C11" s="7" t="s">
        <v>43</v>
      </c>
      <c r="D11" s="16" t="s">
        <v>155</v>
      </c>
      <c r="E11" s="26" t="s">
        <v>47</v>
      </c>
      <c r="F11" s="26" t="s">
        <v>156</v>
      </c>
      <c r="G11" s="17" t="s">
        <v>56</v>
      </c>
      <c r="H11" s="13" t="s">
        <v>84</v>
      </c>
      <c r="I11" s="13" t="s">
        <v>118</v>
      </c>
      <c r="J11" s="13"/>
      <c r="K11" s="12"/>
      <c r="L11" s="77">
        <f t="shared" si="0"/>
        <v>0.0009059027777777777</v>
      </c>
      <c r="M11" s="33">
        <f t="shared" si="1"/>
        <v>39.135</v>
      </c>
      <c r="N11" s="29">
        <f t="shared" si="2"/>
        <v>3.3099999999999894</v>
      </c>
      <c r="O11" s="6" t="s">
        <v>56</v>
      </c>
      <c r="P11" s="3">
        <v>1</v>
      </c>
      <c r="Q11" s="19">
        <v>18.27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5" customHeight="1">
      <c r="A12" s="6">
        <v>7</v>
      </c>
      <c r="B12" s="7">
        <v>182</v>
      </c>
      <c r="C12" s="7" t="s">
        <v>43</v>
      </c>
      <c r="D12" s="16" t="s">
        <v>160</v>
      </c>
      <c r="E12" s="26" t="s">
        <v>47</v>
      </c>
      <c r="F12" s="26" t="s">
        <v>161</v>
      </c>
      <c r="G12" s="17" t="s">
        <v>56</v>
      </c>
      <c r="H12" s="13" t="s">
        <v>44</v>
      </c>
      <c r="I12" s="13" t="s">
        <v>162</v>
      </c>
      <c r="J12" s="13"/>
      <c r="K12" s="12"/>
      <c r="L12" s="77">
        <f t="shared" si="0"/>
        <v>0.0009083333333333334</v>
      </c>
      <c r="M12" s="33">
        <f t="shared" si="1"/>
        <v>39.24</v>
      </c>
      <c r="N12" s="29">
        <f t="shared" si="2"/>
        <v>3.5199999999999974</v>
      </c>
      <c r="O12" s="6" t="s">
        <v>56</v>
      </c>
      <c r="P12" s="3">
        <v>1</v>
      </c>
      <c r="Q12" s="19">
        <v>18.48</v>
      </c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5" customHeight="1">
      <c r="A13" s="6">
        <v>8</v>
      </c>
      <c r="B13" s="7">
        <v>201</v>
      </c>
      <c r="C13" s="7" t="s">
        <v>45</v>
      </c>
      <c r="D13" s="16" t="s">
        <v>134</v>
      </c>
      <c r="E13" s="26" t="s">
        <v>47</v>
      </c>
      <c r="F13" s="26">
        <v>36263</v>
      </c>
      <c r="G13" s="17" t="s">
        <v>56</v>
      </c>
      <c r="H13" s="13" t="s">
        <v>135</v>
      </c>
      <c r="I13" s="13" t="s">
        <v>136</v>
      </c>
      <c r="J13" s="13"/>
      <c r="K13" s="28"/>
      <c r="L13" s="77">
        <f t="shared" si="0"/>
        <v>0.000910300925925926</v>
      </c>
      <c r="M13" s="33">
        <f t="shared" si="1"/>
        <v>39.325</v>
      </c>
      <c r="N13" s="29">
        <f t="shared" si="2"/>
        <v>3.6899999999999964</v>
      </c>
      <c r="O13" s="6" t="s">
        <v>56</v>
      </c>
      <c r="P13" s="3">
        <v>1</v>
      </c>
      <c r="Q13" s="19">
        <v>18.65</v>
      </c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5" customHeight="1">
      <c r="A14" s="6">
        <v>9</v>
      </c>
      <c r="B14" s="7">
        <v>178</v>
      </c>
      <c r="C14" s="7" t="s">
        <v>45</v>
      </c>
      <c r="D14" s="16" t="s">
        <v>169</v>
      </c>
      <c r="E14" s="26" t="s">
        <v>47</v>
      </c>
      <c r="F14" s="26">
        <v>35989</v>
      </c>
      <c r="G14" s="17" t="s">
        <v>56</v>
      </c>
      <c r="H14" s="13" t="s">
        <v>97</v>
      </c>
      <c r="I14" s="13" t="s">
        <v>98</v>
      </c>
      <c r="J14" s="13"/>
      <c r="K14" s="28"/>
      <c r="L14" s="77">
        <f t="shared" si="0"/>
        <v>0.0009174768518518518</v>
      </c>
      <c r="M14" s="33">
        <f t="shared" si="1"/>
        <v>39.635</v>
      </c>
      <c r="N14" s="29">
        <f t="shared" si="2"/>
        <v>4.3099999999999925</v>
      </c>
      <c r="O14" s="6" t="s">
        <v>56</v>
      </c>
      <c r="P14" s="3">
        <v>1</v>
      </c>
      <c r="Q14" s="19">
        <v>19.27</v>
      </c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5" customHeight="1">
      <c r="A15" s="6">
        <v>10</v>
      </c>
      <c r="B15" s="7">
        <v>183</v>
      </c>
      <c r="C15" s="7" t="s">
        <v>45</v>
      </c>
      <c r="D15" s="16" t="s">
        <v>165</v>
      </c>
      <c r="E15" s="26" t="s">
        <v>47</v>
      </c>
      <c r="F15" s="26">
        <v>36014</v>
      </c>
      <c r="G15" s="17" t="s">
        <v>56</v>
      </c>
      <c r="H15" s="13" t="s">
        <v>44</v>
      </c>
      <c r="I15" s="13" t="s">
        <v>166</v>
      </c>
      <c r="J15" s="13"/>
      <c r="K15" s="28"/>
      <c r="L15" s="77">
        <f t="shared" si="0"/>
        <v>0.0009201388888888889</v>
      </c>
      <c r="M15" s="33">
        <f t="shared" si="1"/>
        <v>39.75</v>
      </c>
      <c r="N15" s="29">
        <f t="shared" si="2"/>
        <v>4.539999999999991</v>
      </c>
      <c r="O15" s="6" t="s">
        <v>56</v>
      </c>
      <c r="P15" s="3">
        <v>1</v>
      </c>
      <c r="Q15" s="19">
        <v>19.5</v>
      </c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5" customHeight="1">
      <c r="A16" s="6">
        <v>11</v>
      </c>
      <c r="B16" s="7">
        <v>205</v>
      </c>
      <c r="C16" s="7" t="s">
        <v>45</v>
      </c>
      <c r="D16" s="16" t="s">
        <v>153</v>
      </c>
      <c r="E16" s="26" t="s">
        <v>47</v>
      </c>
      <c r="F16" s="26">
        <v>36319</v>
      </c>
      <c r="G16" s="17" t="s">
        <v>56</v>
      </c>
      <c r="H16" s="13" t="s">
        <v>138</v>
      </c>
      <c r="I16" s="13" t="s">
        <v>139</v>
      </c>
      <c r="J16" s="13"/>
      <c r="K16" s="28"/>
      <c r="L16" s="77">
        <f t="shared" si="0"/>
        <v>0.0009206018518518518</v>
      </c>
      <c r="M16" s="33">
        <f t="shared" si="1"/>
        <v>39.77</v>
      </c>
      <c r="N16" s="29">
        <f t="shared" si="2"/>
        <v>4.579999999999991</v>
      </c>
      <c r="O16" s="6" t="s">
        <v>56</v>
      </c>
      <c r="P16" s="3">
        <v>1</v>
      </c>
      <c r="Q16" s="19">
        <v>19.54</v>
      </c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5" customHeight="1">
      <c r="A17" s="6">
        <v>12</v>
      </c>
      <c r="B17" s="7">
        <v>189</v>
      </c>
      <c r="C17" s="7" t="s">
        <v>43</v>
      </c>
      <c r="D17" s="16" t="s">
        <v>158</v>
      </c>
      <c r="E17" s="26" t="s">
        <v>47</v>
      </c>
      <c r="F17" s="26" t="s">
        <v>159</v>
      </c>
      <c r="G17" s="17" t="s">
        <v>56</v>
      </c>
      <c r="H17" s="13" t="s">
        <v>84</v>
      </c>
      <c r="I17" s="13" t="s">
        <v>100</v>
      </c>
      <c r="J17" s="13"/>
      <c r="K17" s="12"/>
      <c r="L17" s="77">
        <f t="shared" si="0"/>
        <v>0.000922800925925926</v>
      </c>
      <c r="M17" s="33">
        <f t="shared" si="1"/>
        <v>39.865</v>
      </c>
      <c r="N17" s="29">
        <f t="shared" si="2"/>
        <v>4.77</v>
      </c>
      <c r="O17" s="6" t="s">
        <v>56</v>
      </c>
      <c r="P17" s="3">
        <v>1</v>
      </c>
      <c r="Q17" s="19">
        <v>19.73</v>
      </c>
      <c r="R17" s="19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5" customHeight="1">
      <c r="A18" s="6">
        <v>13</v>
      </c>
      <c r="B18" s="7">
        <v>208</v>
      </c>
      <c r="C18" s="7" t="s">
        <v>43</v>
      </c>
      <c r="D18" s="16" t="s">
        <v>140</v>
      </c>
      <c r="E18" s="26" t="s">
        <v>47</v>
      </c>
      <c r="F18" s="26">
        <v>36207</v>
      </c>
      <c r="G18" s="17" t="s">
        <v>56</v>
      </c>
      <c r="H18" s="13" t="s">
        <v>95</v>
      </c>
      <c r="I18" s="13" t="s">
        <v>96</v>
      </c>
      <c r="J18" s="13"/>
      <c r="K18" s="12"/>
      <c r="L18" s="77">
        <f t="shared" si="0"/>
        <v>0.0009357638888888889</v>
      </c>
      <c r="M18" s="33">
        <f t="shared" si="1"/>
        <v>40.425</v>
      </c>
      <c r="N18" s="29">
        <f t="shared" si="2"/>
        <v>5.889999999999993</v>
      </c>
      <c r="O18" s="6" t="s">
        <v>56</v>
      </c>
      <c r="P18" s="3">
        <v>1</v>
      </c>
      <c r="Q18" s="19">
        <v>20.85</v>
      </c>
      <c r="R18" s="19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5" customHeight="1">
      <c r="A19" s="6">
        <v>14</v>
      </c>
      <c r="B19" s="7">
        <v>184</v>
      </c>
      <c r="C19" s="7" t="s">
        <v>45</v>
      </c>
      <c r="D19" s="16" t="s">
        <v>130</v>
      </c>
      <c r="E19" s="26" t="s">
        <v>47</v>
      </c>
      <c r="F19" s="26" t="s">
        <v>131</v>
      </c>
      <c r="G19" s="17" t="s">
        <v>62</v>
      </c>
      <c r="H19" s="13" t="s">
        <v>44</v>
      </c>
      <c r="I19" s="13" t="s">
        <v>101</v>
      </c>
      <c r="J19" s="13"/>
      <c r="K19" s="28"/>
      <c r="L19" s="77">
        <f t="shared" si="0"/>
        <v>0.0009483796296296296</v>
      </c>
      <c r="M19" s="33">
        <f t="shared" si="1"/>
        <v>40.97</v>
      </c>
      <c r="N19" s="29">
        <f t="shared" si="2"/>
        <v>6.979999999999995</v>
      </c>
      <c r="O19" s="6" t="s">
        <v>62</v>
      </c>
      <c r="P19" s="3">
        <v>1</v>
      </c>
      <c r="Q19" s="19">
        <v>21.94</v>
      </c>
      <c r="R19" s="19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5" customHeight="1">
      <c r="A20" s="6">
        <v>15</v>
      </c>
      <c r="B20" s="7">
        <v>188</v>
      </c>
      <c r="C20" s="7" t="s">
        <v>45</v>
      </c>
      <c r="D20" s="16" t="s">
        <v>151</v>
      </c>
      <c r="E20" s="26" t="s">
        <v>47</v>
      </c>
      <c r="F20" s="26" t="s">
        <v>152</v>
      </c>
      <c r="G20" s="17" t="s">
        <v>56</v>
      </c>
      <c r="H20" s="13" t="s">
        <v>84</v>
      </c>
      <c r="I20" s="13" t="s">
        <v>100</v>
      </c>
      <c r="J20" s="13"/>
      <c r="K20" s="28"/>
      <c r="L20" s="77">
        <f t="shared" si="0"/>
        <v>0.0009520833333333334</v>
      </c>
      <c r="M20" s="33">
        <f t="shared" si="1"/>
        <v>41.13</v>
      </c>
      <c r="N20" s="29">
        <f t="shared" si="2"/>
        <v>7.3000000000000025</v>
      </c>
      <c r="O20" s="6" t="s">
        <v>62</v>
      </c>
      <c r="P20" s="3">
        <v>1</v>
      </c>
      <c r="Q20" s="19">
        <v>22.26</v>
      </c>
      <c r="R20" s="19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5" customHeight="1">
      <c r="A21" s="6">
        <v>16</v>
      </c>
      <c r="B21" s="7">
        <v>179</v>
      </c>
      <c r="C21" s="7" t="s">
        <v>43</v>
      </c>
      <c r="D21" s="16" t="s">
        <v>147</v>
      </c>
      <c r="E21" s="26" t="s">
        <v>47</v>
      </c>
      <c r="F21" s="26">
        <v>36011</v>
      </c>
      <c r="G21" s="17" t="s">
        <v>56</v>
      </c>
      <c r="H21" s="13" t="s">
        <v>97</v>
      </c>
      <c r="I21" s="13" t="s">
        <v>148</v>
      </c>
      <c r="J21" s="13"/>
      <c r="K21" s="12"/>
      <c r="L21" s="77">
        <f t="shared" si="0"/>
        <v>0.0009543981481481482</v>
      </c>
      <c r="M21" s="33">
        <f t="shared" si="1"/>
        <v>41.23</v>
      </c>
      <c r="N21" s="29">
        <f t="shared" si="2"/>
        <v>7.500000000000002</v>
      </c>
      <c r="O21" s="6" t="s">
        <v>62</v>
      </c>
      <c r="P21" s="3">
        <v>1</v>
      </c>
      <c r="Q21" s="19">
        <v>22.46</v>
      </c>
      <c r="R21" s="19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5" customHeight="1">
      <c r="A22" s="6">
        <v>17</v>
      </c>
      <c r="B22" s="7">
        <v>206</v>
      </c>
      <c r="C22" s="7" t="s">
        <v>45</v>
      </c>
      <c r="D22" s="16" t="s">
        <v>137</v>
      </c>
      <c r="E22" s="26" t="s">
        <v>47</v>
      </c>
      <c r="F22" s="26">
        <v>35726</v>
      </c>
      <c r="G22" s="17" t="s">
        <v>56</v>
      </c>
      <c r="H22" s="13" t="s">
        <v>138</v>
      </c>
      <c r="I22" s="13" t="s">
        <v>139</v>
      </c>
      <c r="J22" s="13"/>
      <c r="K22" s="28"/>
      <c r="L22" s="77">
        <f t="shared" si="0"/>
        <v>0.0009576388888888888</v>
      </c>
      <c r="M22" s="33">
        <f t="shared" si="1"/>
        <v>41.37</v>
      </c>
      <c r="N22" s="29">
        <f t="shared" si="2"/>
        <v>7.7799999999999905</v>
      </c>
      <c r="O22" s="6" t="s">
        <v>62</v>
      </c>
      <c r="P22" s="3">
        <v>1</v>
      </c>
      <c r="Q22" s="19">
        <v>22.74</v>
      </c>
      <c r="R22" s="19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5" customHeight="1">
      <c r="A23" s="6">
        <v>18</v>
      </c>
      <c r="B23" s="7">
        <v>214</v>
      </c>
      <c r="C23" s="7" t="s">
        <v>45</v>
      </c>
      <c r="D23" s="16" t="s">
        <v>124</v>
      </c>
      <c r="E23" s="26" t="s">
        <v>47</v>
      </c>
      <c r="F23" s="26">
        <v>36063</v>
      </c>
      <c r="G23" s="17" t="s">
        <v>62</v>
      </c>
      <c r="H23" s="13" t="s">
        <v>53</v>
      </c>
      <c r="I23" s="13" t="s">
        <v>54</v>
      </c>
      <c r="J23" s="13"/>
      <c r="K23" s="28"/>
      <c r="L23" s="77">
        <f t="shared" si="0"/>
        <v>0.0009650462962962962</v>
      </c>
      <c r="M23" s="33">
        <f t="shared" si="1"/>
        <v>41.69</v>
      </c>
      <c r="N23" s="29">
        <f t="shared" si="2"/>
        <v>8.419999999999986</v>
      </c>
      <c r="O23" s="6" t="s">
        <v>62</v>
      </c>
      <c r="P23" s="3">
        <v>1</v>
      </c>
      <c r="Q23" s="19">
        <v>23.38</v>
      </c>
      <c r="R23" s="19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5" customHeight="1">
      <c r="A24" s="6">
        <v>19</v>
      </c>
      <c r="B24" s="7">
        <v>199</v>
      </c>
      <c r="C24" s="7" t="s">
        <v>43</v>
      </c>
      <c r="D24" s="16" t="s">
        <v>141</v>
      </c>
      <c r="E24" s="26" t="s">
        <v>47</v>
      </c>
      <c r="F24" s="26" t="s">
        <v>142</v>
      </c>
      <c r="G24" s="17" t="s">
        <v>56</v>
      </c>
      <c r="H24" s="13" t="s">
        <v>84</v>
      </c>
      <c r="I24" s="13" t="s">
        <v>85</v>
      </c>
      <c r="J24" s="13"/>
      <c r="K24" s="12"/>
      <c r="L24" s="77">
        <f t="shared" si="0"/>
        <v>0.0009655092592592593</v>
      </c>
      <c r="M24" s="33">
        <f t="shared" si="1"/>
        <v>41.71</v>
      </c>
      <c r="N24" s="29">
        <f t="shared" si="2"/>
        <v>8.459999999999996</v>
      </c>
      <c r="O24" s="6" t="s">
        <v>62</v>
      </c>
      <c r="P24" s="3">
        <v>1</v>
      </c>
      <c r="Q24" s="19">
        <v>23.42</v>
      </c>
      <c r="R24" s="19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5" customHeight="1">
      <c r="A25" s="6">
        <v>20</v>
      </c>
      <c r="B25" s="7">
        <v>180</v>
      </c>
      <c r="C25" s="7" t="s">
        <v>45</v>
      </c>
      <c r="D25" s="16" t="s">
        <v>119</v>
      </c>
      <c r="E25" s="26" t="s">
        <v>47</v>
      </c>
      <c r="F25" s="26">
        <v>35997</v>
      </c>
      <c r="G25" s="17" t="s">
        <v>71</v>
      </c>
      <c r="H25" s="13" t="s">
        <v>97</v>
      </c>
      <c r="I25" s="13" t="s">
        <v>98</v>
      </c>
      <c r="J25" s="13"/>
      <c r="K25" s="28"/>
      <c r="L25" s="77">
        <f t="shared" si="0"/>
        <v>0.0009664351851851852</v>
      </c>
      <c r="M25" s="33">
        <f t="shared" si="1"/>
        <v>41.75</v>
      </c>
      <c r="N25" s="29">
        <f t="shared" si="2"/>
        <v>8.539999999999996</v>
      </c>
      <c r="O25" s="6" t="s">
        <v>62</v>
      </c>
      <c r="P25" s="3">
        <v>1</v>
      </c>
      <c r="Q25" s="19">
        <v>23.5</v>
      </c>
      <c r="R25" s="19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5" customHeight="1">
      <c r="A26" s="6">
        <v>21</v>
      </c>
      <c r="B26" s="7">
        <v>181</v>
      </c>
      <c r="C26" s="7" t="s">
        <v>45</v>
      </c>
      <c r="D26" s="16" t="s">
        <v>115</v>
      </c>
      <c r="E26" s="26" t="s">
        <v>47</v>
      </c>
      <c r="F26" s="26">
        <v>35748</v>
      </c>
      <c r="G26" s="17" t="s">
        <v>83</v>
      </c>
      <c r="H26" s="13" t="s">
        <v>97</v>
      </c>
      <c r="I26" s="13" t="s">
        <v>98</v>
      </c>
      <c r="J26" s="13"/>
      <c r="K26" s="28"/>
      <c r="L26" s="77">
        <f t="shared" si="0"/>
        <v>0.0009680555555555556</v>
      </c>
      <c r="M26" s="33">
        <f t="shared" si="1"/>
        <v>41.82</v>
      </c>
      <c r="N26" s="29">
        <f t="shared" si="2"/>
        <v>8.679999999999994</v>
      </c>
      <c r="O26" s="6" t="s">
        <v>62</v>
      </c>
      <c r="P26" s="3">
        <v>1</v>
      </c>
      <c r="Q26" s="19">
        <v>23.64</v>
      </c>
      <c r="R26" s="19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5" customHeight="1">
      <c r="A27" s="6">
        <v>22</v>
      </c>
      <c r="B27" s="7">
        <v>207</v>
      </c>
      <c r="C27" s="7" t="s">
        <v>43</v>
      </c>
      <c r="D27" s="16" t="s">
        <v>121</v>
      </c>
      <c r="E27" s="26" t="s">
        <v>47</v>
      </c>
      <c r="F27" s="26">
        <v>35727</v>
      </c>
      <c r="G27" s="17" t="s">
        <v>62</v>
      </c>
      <c r="H27" s="13" t="s">
        <v>122</v>
      </c>
      <c r="I27" s="13" t="s">
        <v>123</v>
      </c>
      <c r="J27" s="13"/>
      <c r="K27" s="12"/>
      <c r="L27" s="77">
        <f t="shared" si="0"/>
        <v>0.0009756944444444444</v>
      </c>
      <c r="M27" s="33">
        <f t="shared" si="1"/>
        <v>42.15</v>
      </c>
      <c r="N27" s="29">
        <f t="shared" si="2"/>
        <v>9.339999999999991</v>
      </c>
      <c r="O27" s="6" t="s">
        <v>62</v>
      </c>
      <c r="P27" s="3">
        <v>1</v>
      </c>
      <c r="Q27" s="19">
        <v>24.3</v>
      </c>
      <c r="R27" s="19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5" customHeight="1">
      <c r="A28" s="6">
        <v>23</v>
      </c>
      <c r="B28" s="7">
        <v>215</v>
      </c>
      <c r="C28" s="7" t="s">
        <v>43</v>
      </c>
      <c r="D28" s="16" t="s">
        <v>120</v>
      </c>
      <c r="E28" s="26" t="s">
        <v>47</v>
      </c>
      <c r="F28" s="26">
        <v>36208</v>
      </c>
      <c r="G28" s="17" t="s">
        <v>62</v>
      </c>
      <c r="H28" s="13" t="s">
        <v>53</v>
      </c>
      <c r="I28" s="13" t="s">
        <v>72</v>
      </c>
      <c r="J28" s="13"/>
      <c r="K28" s="12"/>
      <c r="L28" s="77">
        <f t="shared" si="0"/>
        <v>0.0009804398148148148</v>
      </c>
      <c r="M28" s="33">
        <f t="shared" si="1"/>
        <v>42.355</v>
      </c>
      <c r="N28" s="29">
        <f t="shared" si="2"/>
        <v>9.749999999999996</v>
      </c>
      <c r="O28" s="6" t="s">
        <v>62</v>
      </c>
      <c r="P28" s="3">
        <v>1</v>
      </c>
      <c r="Q28" s="19">
        <v>24.71</v>
      </c>
      <c r="R28" s="19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5" customHeight="1">
      <c r="A29" s="6">
        <v>24</v>
      </c>
      <c r="B29" s="7">
        <v>174</v>
      </c>
      <c r="C29" s="7" t="s">
        <v>45</v>
      </c>
      <c r="D29" s="16" t="s">
        <v>149</v>
      </c>
      <c r="E29" s="26" t="s">
        <v>47</v>
      </c>
      <c r="F29" s="26">
        <v>35739</v>
      </c>
      <c r="G29" s="17" t="s">
        <v>56</v>
      </c>
      <c r="H29" s="13" t="s">
        <v>49</v>
      </c>
      <c r="I29" s="13" t="s">
        <v>106</v>
      </c>
      <c r="J29" s="13"/>
      <c r="K29" s="28"/>
      <c r="L29" s="77">
        <f t="shared" si="0"/>
        <v>0.0009844907407407409</v>
      </c>
      <c r="M29" s="33">
        <f t="shared" si="1"/>
        <v>42.53</v>
      </c>
      <c r="N29" s="29">
        <f t="shared" si="2"/>
        <v>10.100000000000005</v>
      </c>
      <c r="O29" s="6" t="s">
        <v>62</v>
      </c>
      <c r="P29" s="3">
        <v>1</v>
      </c>
      <c r="Q29" s="19">
        <v>25.06</v>
      </c>
      <c r="R29" s="19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5" customHeight="1">
      <c r="A30" s="6">
        <v>25</v>
      </c>
      <c r="B30" s="7">
        <v>190</v>
      </c>
      <c r="C30" s="7" t="s">
        <v>45</v>
      </c>
      <c r="D30" s="16" t="s">
        <v>143</v>
      </c>
      <c r="E30" s="26" t="s">
        <v>47</v>
      </c>
      <c r="F30" s="26" t="s">
        <v>144</v>
      </c>
      <c r="G30" s="17" t="s">
        <v>56</v>
      </c>
      <c r="H30" s="13" t="s">
        <v>84</v>
      </c>
      <c r="I30" s="13" t="s">
        <v>100</v>
      </c>
      <c r="J30" s="13"/>
      <c r="K30" s="28"/>
      <c r="L30" s="77">
        <f t="shared" si="0"/>
        <v>0.0009874999999999999</v>
      </c>
      <c r="M30" s="33">
        <f t="shared" si="1"/>
        <v>42.66</v>
      </c>
      <c r="N30" s="29">
        <f t="shared" si="2"/>
        <v>10.359999999999983</v>
      </c>
      <c r="O30" s="6" t="s">
        <v>62</v>
      </c>
      <c r="P30" s="3">
        <v>1</v>
      </c>
      <c r="Q30" s="19">
        <v>25.32</v>
      </c>
      <c r="R30" s="19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5" customHeight="1">
      <c r="A31" s="6">
        <v>26</v>
      </c>
      <c r="B31" s="7">
        <v>177</v>
      </c>
      <c r="C31" s="7" t="s">
        <v>45</v>
      </c>
      <c r="D31" s="16" t="s">
        <v>114</v>
      </c>
      <c r="E31" s="26" t="s">
        <v>47</v>
      </c>
      <c r="F31" s="26">
        <v>35750</v>
      </c>
      <c r="G31" s="17" t="s">
        <v>62</v>
      </c>
      <c r="H31" s="13" t="s">
        <v>49</v>
      </c>
      <c r="I31" s="13" t="s">
        <v>111</v>
      </c>
      <c r="J31" s="13"/>
      <c r="K31" s="28"/>
      <c r="L31" s="77">
        <f t="shared" si="0"/>
        <v>0.0009984953703703703</v>
      </c>
      <c r="M31" s="33">
        <f t="shared" si="1"/>
        <v>43.135</v>
      </c>
      <c r="N31" s="29">
        <f t="shared" si="2"/>
        <v>11.309999999999988</v>
      </c>
      <c r="O31" s="6" t="s">
        <v>62</v>
      </c>
      <c r="P31" s="3">
        <v>1</v>
      </c>
      <c r="Q31" s="19">
        <v>26.27</v>
      </c>
      <c r="R31" s="19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5" customHeight="1">
      <c r="A32" s="6">
        <v>27</v>
      </c>
      <c r="B32" s="7">
        <v>193</v>
      </c>
      <c r="C32" s="7" t="s">
        <v>43</v>
      </c>
      <c r="D32" s="16" t="s">
        <v>116</v>
      </c>
      <c r="E32" s="26" t="s">
        <v>47</v>
      </c>
      <c r="F32" s="26" t="s">
        <v>117</v>
      </c>
      <c r="G32" s="17" t="s">
        <v>62</v>
      </c>
      <c r="H32" s="13" t="s">
        <v>84</v>
      </c>
      <c r="I32" s="13" t="s">
        <v>118</v>
      </c>
      <c r="J32" s="13"/>
      <c r="K32" s="12"/>
      <c r="L32" s="77">
        <f t="shared" si="0"/>
        <v>0.0010049768518518517</v>
      </c>
      <c r="M32" s="33">
        <f t="shared" si="1"/>
        <v>43.415</v>
      </c>
      <c r="N32" s="29">
        <f t="shared" si="2"/>
        <v>11.869999999999985</v>
      </c>
      <c r="O32" s="6" t="s">
        <v>62</v>
      </c>
      <c r="P32" s="3">
        <v>1</v>
      </c>
      <c r="Q32" s="19">
        <v>26.83</v>
      </c>
      <c r="R32" s="19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5" customHeight="1">
      <c r="A33" s="6">
        <v>28</v>
      </c>
      <c r="B33" s="7">
        <v>191</v>
      </c>
      <c r="C33" s="7" t="s">
        <v>45</v>
      </c>
      <c r="D33" s="16" t="s">
        <v>132</v>
      </c>
      <c r="E33" s="26" t="s">
        <v>47</v>
      </c>
      <c r="F33" s="26" t="s">
        <v>133</v>
      </c>
      <c r="G33" s="17" t="s">
        <v>62</v>
      </c>
      <c r="H33" s="13" t="s">
        <v>84</v>
      </c>
      <c r="I33" s="13" t="s">
        <v>128</v>
      </c>
      <c r="J33" s="13"/>
      <c r="K33" s="28"/>
      <c r="L33" s="77">
        <f t="shared" si="0"/>
        <v>0.0010065972222222223</v>
      </c>
      <c r="M33" s="33">
        <f t="shared" si="1"/>
        <v>43.485</v>
      </c>
      <c r="N33" s="29">
        <f t="shared" si="2"/>
        <v>12.010000000000002</v>
      </c>
      <c r="O33" s="6" t="s">
        <v>62</v>
      </c>
      <c r="P33" s="3">
        <v>1</v>
      </c>
      <c r="Q33" s="19">
        <v>26.97</v>
      </c>
      <c r="R33" s="19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5" customHeight="1">
      <c r="A34" s="6">
        <v>29</v>
      </c>
      <c r="B34" s="7">
        <v>209</v>
      </c>
      <c r="C34" s="7" t="s">
        <v>45</v>
      </c>
      <c r="D34" s="16" t="s">
        <v>129</v>
      </c>
      <c r="E34" s="26" t="s">
        <v>47</v>
      </c>
      <c r="F34" s="26">
        <v>35715</v>
      </c>
      <c r="G34" s="17"/>
      <c r="H34" s="13" t="s">
        <v>60</v>
      </c>
      <c r="I34" s="13"/>
      <c r="J34" s="13"/>
      <c r="K34" s="28"/>
      <c r="L34" s="77">
        <f t="shared" si="0"/>
        <v>0.0010160879629629628</v>
      </c>
      <c r="M34" s="33">
        <f t="shared" si="1"/>
        <v>43.895</v>
      </c>
      <c r="N34" s="29">
        <f t="shared" si="2"/>
        <v>12.829999999999979</v>
      </c>
      <c r="O34" s="6" t="s">
        <v>62</v>
      </c>
      <c r="P34" s="3">
        <v>1</v>
      </c>
      <c r="Q34" s="19">
        <v>27.79</v>
      </c>
      <c r="R34" s="19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5" customHeight="1">
      <c r="A35" s="6">
        <v>30</v>
      </c>
      <c r="B35" s="7">
        <v>192</v>
      </c>
      <c r="C35" s="7" t="s">
        <v>43</v>
      </c>
      <c r="D35" s="16" t="s">
        <v>126</v>
      </c>
      <c r="E35" s="26" t="s">
        <v>47</v>
      </c>
      <c r="F35" s="26" t="s">
        <v>127</v>
      </c>
      <c r="G35" s="17" t="s">
        <v>62</v>
      </c>
      <c r="H35" s="13" t="s">
        <v>84</v>
      </c>
      <c r="I35" s="13" t="s">
        <v>128</v>
      </c>
      <c r="J35" s="13"/>
      <c r="K35" s="12"/>
      <c r="L35" s="77">
        <f t="shared" si="0"/>
        <v>0.0010253472222222222</v>
      </c>
      <c r="M35" s="33">
        <f t="shared" si="1"/>
        <v>44.295</v>
      </c>
      <c r="N35" s="29">
        <f t="shared" si="2"/>
        <v>13.629999999999992</v>
      </c>
      <c r="O35" s="6" t="s">
        <v>83</v>
      </c>
      <c r="P35" s="3">
        <v>1</v>
      </c>
      <c r="Q35" s="19">
        <v>28.59</v>
      </c>
      <c r="R35" s="19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5" customHeight="1">
      <c r="A36" s="6">
        <v>31</v>
      </c>
      <c r="B36" s="7">
        <v>173</v>
      </c>
      <c r="C36" s="7" t="s">
        <v>43</v>
      </c>
      <c r="D36" s="16" t="s">
        <v>105</v>
      </c>
      <c r="E36" s="26" t="s">
        <v>47</v>
      </c>
      <c r="F36" s="26">
        <v>36330</v>
      </c>
      <c r="G36" s="17" t="s">
        <v>62</v>
      </c>
      <c r="H36" s="13" t="s">
        <v>49</v>
      </c>
      <c r="I36" s="13" t="s">
        <v>106</v>
      </c>
      <c r="J36" s="13"/>
      <c r="K36" s="28"/>
      <c r="L36" s="77">
        <f t="shared" si="0"/>
        <v>0.0010260416666666666</v>
      </c>
      <c r="M36" s="33">
        <f t="shared" si="1"/>
        <v>44.325</v>
      </c>
      <c r="N36" s="29">
        <f t="shared" si="2"/>
        <v>13.689999999999992</v>
      </c>
      <c r="O36" s="6" t="s">
        <v>83</v>
      </c>
      <c r="P36" s="3">
        <v>1</v>
      </c>
      <c r="Q36" s="19">
        <v>28.65</v>
      </c>
      <c r="R36" s="19"/>
      <c r="U36" s="4"/>
      <c r="V36" s="4"/>
      <c r="W36" s="7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5" customHeight="1">
      <c r="A37" s="6">
        <v>32</v>
      </c>
      <c r="B37" s="7">
        <v>176</v>
      </c>
      <c r="C37" s="7" t="s">
        <v>45</v>
      </c>
      <c r="D37" s="16" t="s">
        <v>113</v>
      </c>
      <c r="E37" s="26" t="s">
        <v>47</v>
      </c>
      <c r="F37" s="26">
        <v>36174</v>
      </c>
      <c r="G37" s="17" t="s">
        <v>62</v>
      </c>
      <c r="H37" s="13" t="s">
        <v>49</v>
      </c>
      <c r="I37" s="13" t="s">
        <v>111</v>
      </c>
      <c r="J37" s="13"/>
      <c r="K37" s="28"/>
      <c r="L37" s="77">
        <f t="shared" si="0"/>
        <v>0.0010336805555555555</v>
      </c>
      <c r="M37" s="33">
        <f t="shared" si="1"/>
        <v>44.655</v>
      </c>
      <c r="N37" s="29">
        <f t="shared" si="2"/>
        <v>14.349999999999989</v>
      </c>
      <c r="O37" s="6" t="s">
        <v>83</v>
      </c>
      <c r="P37" s="3">
        <v>1</v>
      </c>
      <c r="Q37" s="19">
        <v>29.31</v>
      </c>
      <c r="R37" s="19"/>
      <c r="U37" s="4"/>
      <c r="V37" s="4"/>
      <c r="W37" s="7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5" customHeight="1">
      <c r="A38" s="6">
        <v>33</v>
      </c>
      <c r="B38" s="7">
        <v>213</v>
      </c>
      <c r="C38" s="7" t="s">
        <v>43</v>
      </c>
      <c r="D38" s="16" t="s">
        <v>108</v>
      </c>
      <c r="E38" s="26" t="s">
        <v>47</v>
      </c>
      <c r="F38" s="26" t="s">
        <v>109</v>
      </c>
      <c r="G38" s="17" t="s">
        <v>62</v>
      </c>
      <c r="H38" s="13" t="s">
        <v>53</v>
      </c>
      <c r="I38" s="13" t="s">
        <v>72</v>
      </c>
      <c r="J38" s="13"/>
      <c r="K38" s="12"/>
      <c r="L38" s="77">
        <f t="shared" si="0"/>
        <v>0.0010376157407407409</v>
      </c>
      <c r="M38" s="33">
        <f t="shared" si="1"/>
        <v>44.825</v>
      </c>
      <c r="N38" s="29">
        <f t="shared" si="2"/>
        <v>14.690000000000005</v>
      </c>
      <c r="O38" s="6" t="s">
        <v>83</v>
      </c>
      <c r="P38" s="3">
        <v>1</v>
      </c>
      <c r="Q38" s="19">
        <v>29.65</v>
      </c>
      <c r="R38" s="19"/>
      <c r="U38" s="4"/>
      <c r="V38" s="4"/>
      <c r="W38" s="7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5" customHeight="1">
      <c r="A39" s="6">
        <v>34</v>
      </c>
      <c r="B39" s="7">
        <v>211</v>
      </c>
      <c r="C39" s="7" t="s">
        <v>43</v>
      </c>
      <c r="D39" s="16" t="s">
        <v>112</v>
      </c>
      <c r="E39" s="26" t="s">
        <v>47</v>
      </c>
      <c r="F39" s="26">
        <v>36221</v>
      </c>
      <c r="G39" s="17" t="s">
        <v>62</v>
      </c>
      <c r="H39" s="13" t="s">
        <v>53</v>
      </c>
      <c r="I39" s="13" t="s">
        <v>54</v>
      </c>
      <c r="J39" s="13"/>
      <c r="K39" s="12"/>
      <c r="L39" s="77">
        <f t="shared" si="0"/>
        <v>0.0010422453703703702</v>
      </c>
      <c r="M39" s="33">
        <f t="shared" si="1"/>
        <v>45.025</v>
      </c>
      <c r="N39" s="29">
        <f t="shared" si="2"/>
        <v>15.089999999999984</v>
      </c>
      <c r="O39" s="6" t="s">
        <v>83</v>
      </c>
      <c r="P39" s="3">
        <v>1</v>
      </c>
      <c r="Q39" s="19">
        <v>30.05</v>
      </c>
      <c r="R39" s="19"/>
      <c r="U39" s="4"/>
      <c r="V39" s="4"/>
      <c r="W39" s="7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5" customHeight="1">
      <c r="A40" s="6">
        <v>35</v>
      </c>
      <c r="B40" s="7">
        <v>212</v>
      </c>
      <c r="C40" s="7" t="s">
        <v>43</v>
      </c>
      <c r="D40" s="16" t="s">
        <v>103</v>
      </c>
      <c r="E40" s="26" t="s">
        <v>47</v>
      </c>
      <c r="F40" s="26">
        <v>35840</v>
      </c>
      <c r="G40" s="17" t="s">
        <v>62</v>
      </c>
      <c r="H40" s="13" t="s">
        <v>53</v>
      </c>
      <c r="I40" s="13" t="s">
        <v>54</v>
      </c>
      <c r="J40" s="13"/>
      <c r="K40" s="12"/>
      <c r="L40" s="77">
        <f t="shared" si="0"/>
        <v>0.001059375</v>
      </c>
      <c r="M40" s="33">
        <f t="shared" si="1"/>
        <v>45.765</v>
      </c>
      <c r="N40" s="29">
        <f t="shared" si="2"/>
        <v>16.569999999999993</v>
      </c>
      <c r="O40" s="6" t="s">
        <v>83</v>
      </c>
      <c r="P40" s="3">
        <v>1</v>
      </c>
      <c r="Q40" s="19">
        <v>31.53</v>
      </c>
      <c r="R40" s="19"/>
      <c r="U40" s="4"/>
      <c r="V40" s="4"/>
      <c r="W40" s="7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5" customHeight="1">
      <c r="A41" s="6">
        <v>36</v>
      </c>
      <c r="B41" s="7">
        <v>217</v>
      </c>
      <c r="C41" s="7" t="s">
        <v>43</v>
      </c>
      <c r="D41" s="16" t="s">
        <v>107</v>
      </c>
      <c r="E41" s="26" t="s">
        <v>47</v>
      </c>
      <c r="F41" s="26">
        <v>35911</v>
      </c>
      <c r="G41" s="17" t="s">
        <v>71</v>
      </c>
      <c r="H41" s="13" t="s">
        <v>67</v>
      </c>
      <c r="I41" s="13" t="s">
        <v>68</v>
      </c>
      <c r="J41" s="13"/>
      <c r="K41" s="12"/>
      <c r="L41" s="77">
        <f t="shared" si="0"/>
        <v>0.0010706018518518519</v>
      </c>
      <c r="M41" s="33">
        <f t="shared" si="1"/>
        <v>46.25</v>
      </c>
      <c r="N41" s="29">
        <f t="shared" si="2"/>
        <v>17.539999999999996</v>
      </c>
      <c r="O41" s="6" t="s">
        <v>83</v>
      </c>
      <c r="P41" s="3">
        <v>1</v>
      </c>
      <c r="Q41" s="19">
        <v>32.5</v>
      </c>
      <c r="R41" s="19"/>
      <c r="U41" s="4"/>
      <c r="V41" s="4"/>
      <c r="W41" s="7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5" customHeight="1">
      <c r="A42" s="6">
        <v>37</v>
      </c>
      <c r="B42" s="7">
        <v>210</v>
      </c>
      <c r="C42" s="7" t="s">
        <v>45</v>
      </c>
      <c r="D42" s="16" t="s">
        <v>102</v>
      </c>
      <c r="E42" s="26" t="s">
        <v>47</v>
      </c>
      <c r="F42" s="26">
        <v>36334</v>
      </c>
      <c r="G42" s="17"/>
      <c r="H42" s="13" t="s">
        <v>60</v>
      </c>
      <c r="I42" s="13"/>
      <c r="J42" s="13"/>
      <c r="K42" s="28"/>
      <c r="L42" s="77">
        <f t="shared" si="0"/>
        <v>0.0011150462962962963</v>
      </c>
      <c r="M42" s="33">
        <f t="shared" si="1"/>
        <v>48.17</v>
      </c>
      <c r="N42" s="29">
        <f t="shared" si="2"/>
        <v>21.379999999999992</v>
      </c>
      <c r="O42" s="6" t="s">
        <v>52</v>
      </c>
      <c r="P42" s="3">
        <v>1</v>
      </c>
      <c r="Q42" s="19">
        <v>36.34</v>
      </c>
      <c r="R42" s="19"/>
      <c r="U42" s="4"/>
      <c r="V42" s="4"/>
      <c r="W42" s="7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5" customHeight="1">
      <c r="A43" s="6">
        <v>38</v>
      </c>
      <c r="B43" s="7">
        <v>216</v>
      </c>
      <c r="C43" s="7" t="s">
        <v>45</v>
      </c>
      <c r="D43" s="16" t="s">
        <v>104</v>
      </c>
      <c r="E43" s="26" t="s">
        <v>47</v>
      </c>
      <c r="F43" s="26">
        <v>35679</v>
      </c>
      <c r="G43" s="17" t="s">
        <v>52</v>
      </c>
      <c r="H43" s="13" t="s">
        <v>63</v>
      </c>
      <c r="I43" s="13" t="s">
        <v>64</v>
      </c>
      <c r="J43" s="13"/>
      <c r="K43" s="28"/>
      <c r="L43" s="77">
        <f t="shared" si="0"/>
        <v>0.0011502314814814815</v>
      </c>
      <c r="M43" s="33">
        <f t="shared" si="1"/>
        <v>49.69</v>
      </c>
      <c r="N43" s="29">
        <f t="shared" si="2"/>
        <v>24.41999999999999</v>
      </c>
      <c r="O43" s="6" t="s">
        <v>52</v>
      </c>
      <c r="P43" s="3">
        <v>1</v>
      </c>
      <c r="Q43" s="19">
        <v>39.38</v>
      </c>
      <c r="R43" s="19"/>
      <c r="U43" s="4"/>
      <c r="V43" s="4"/>
      <c r="W43" s="7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5" customHeight="1">
      <c r="A44" s="6">
        <v>39</v>
      </c>
      <c r="B44" s="7">
        <v>204</v>
      </c>
      <c r="C44" s="7" t="s">
        <v>43</v>
      </c>
      <c r="D44" s="16" t="s">
        <v>145</v>
      </c>
      <c r="E44" s="26" t="s">
        <v>47</v>
      </c>
      <c r="F44" s="26">
        <v>36327</v>
      </c>
      <c r="G44" s="17" t="s">
        <v>56</v>
      </c>
      <c r="H44" s="13" t="s">
        <v>99</v>
      </c>
      <c r="I44" s="13" t="s">
        <v>146</v>
      </c>
      <c r="J44" s="13"/>
      <c r="K44" s="12"/>
      <c r="L44" s="77">
        <f t="shared" si="0"/>
        <v>0.0012074074074074073</v>
      </c>
      <c r="M44" s="33">
        <f t="shared" si="1"/>
        <v>52.16</v>
      </c>
      <c r="N44" s="29">
        <f t="shared" si="2"/>
        <v>29.35999999999998</v>
      </c>
      <c r="O44" s="6" t="s">
        <v>179</v>
      </c>
      <c r="P44" s="3">
        <v>1</v>
      </c>
      <c r="Q44" s="19">
        <v>44.32</v>
      </c>
      <c r="R44" s="19"/>
      <c r="U44" s="4"/>
      <c r="V44" s="4"/>
      <c r="W44" s="7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5" customHeight="1">
      <c r="A45" s="6">
        <v>40</v>
      </c>
      <c r="B45" s="7">
        <v>175</v>
      </c>
      <c r="C45" s="7" t="s">
        <v>43</v>
      </c>
      <c r="D45" s="16" t="s">
        <v>110</v>
      </c>
      <c r="E45" s="26" t="s">
        <v>47</v>
      </c>
      <c r="F45" s="26">
        <v>36290</v>
      </c>
      <c r="G45" s="17" t="s">
        <v>62</v>
      </c>
      <c r="H45" s="13" t="s">
        <v>49</v>
      </c>
      <c r="I45" s="13" t="s">
        <v>111</v>
      </c>
      <c r="J45" s="13"/>
      <c r="K45" s="12"/>
      <c r="L45" s="77">
        <f t="shared" si="0"/>
        <v>0.0012372685185185186</v>
      </c>
      <c r="M45" s="33">
        <f t="shared" si="1"/>
        <v>53.45</v>
      </c>
      <c r="N45" s="29">
        <f t="shared" si="2"/>
        <v>31.940000000000005</v>
      </c>
      <c r="O45" s="6" t="s">
        <v>179</v>
      </c>
      <c r="P45" s="3">
        <v>1</v>
      </c>
      <c r="Q45" s="19">
        <v>46.9</v>
      </c>
      <c r="R45" s="19"/>
      <c r="U45" s="4"/>
      <c r="V45" s="4"/>
      <c r="W45" s="7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5" customHeight="1">
      <c r="A46" s="6"/>
      <c r="B46" s="7">
        <v>200</v>
      </c>
      <c r="C46" s="7" t="s">
        <v>43</v>
      </c>
      <c r="D46" s="16" t="s">
        <v>154</v>
      </c>
      <c r="E46" s="26" t="s">
        <v>47</v>
      </c>
      <c r="F46" s="26">
        <v>35615</v>
      </c>
      <c r="G46" s="17" t="s">
        <v>56</v>
      </c>
      <c r="H46" s="13" t="s">
        <v>84</v>
      </c>
      <c r="I46" s="13" t="s">
        <v>100</v>
      </c>
      <c r="J46" s="13"/>
      <c r="K46" s="12"/>
      <c r="L46" s="77" t="s">
        <v>191</v>
      </c>
      <c r="M46" s="33"/>
      <c r="N46" s="29"/>
      <c r="O46" s="6"/>
      <c r="P46" s="3"/>
      <c r="Q46" s="19"/>
      <c r="R46" s="19"/>
      <c r="U46" s="4"/>
      <c r="V46" s="4"/>
      <c r="W46" s="7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2.25" customHeight="1" thickBot="1">
      <c r="A47" s="34"/>
      <c r="B47" s="35"/>
      <c r="C47" s="35"/>
      <c r="D47" s="40"/>
      <c r="E47" s="74"/>
      <c r="F47" s="35"/>
      <c r="G47" s="35"/>
      <c r="H47" s="41"/>
      <c r="I47" s="41"/>
      <c r="J47" s="41"/>
      <c r="K47" s="71"/>
      <c r="L47" s="75"/>
      <c r="M47" s="76"/>
      <c r="N47" s="73"/>
      <c r="O47" s="34"/>
      <c r="P47" s="3"/>
      <c r="Q47" s="19"/>
      <c r="R47" s="19"/>
      <c r="U47" s="4"/>
      <c r="V47" s="4"/>
      <c r="W47" s="7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9" customHeight="1" thickTop="1">
      <c r="A48" s="6"/>
      <c r="B48" s="7"/>
      <c r="C48" s="7"/>
      <c r="D48" s="16"/>
      <c r="E48" s="26"/>
      <c r="F48" s="17"/>
      <c r="G48" s="17"/>
      <c r="H48" s="13"/>
      <c r="I48" s="13"/>
      <c r="J48" s="13"/>
      <c r="K48" s="28"/>
      <c r="L48" s="21"/>
      <c r="M48" s="33"/>
      <c r="N48" s="29"/>
      <c r="O48" s="6"/>
      <c r="P48" s="3"/>
      <c r="Q48" s="19"/>
      <c r="R48" s="19"/>
      <c r="U48" s="4"/>
      <c r="V48" s="4"/>
      <c r="W48" s="7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12" ht="12.75">
      <c r="B49" s="53" t="s">
        <v>192</v>
      </c>
      <c r="L49" s="53" t="s">
        <v>32</v>
      </c>
    </row>
    <row r="50" spans="2:12" ht="12.75">
      <c r="B50" s="53" t="s">
        <v>193</v>
      </c>
      <c r="L50" s="53" t="s">
        <v>183</v>
      </c>
    </row>
    <row r="51" ht="12.75">
      <c r="L51" s="53" t="s">
        <v>184</v>
      </c>
    </row>
    <row r="52" ht="12.75">
      <c r="C52" s="53"/>
    </row>
    <row r="53" ht="12.75">
      <c r="L53" s="53"/>
    </row>
    <row r="54" spans="1:15" ht="12.75">
      <c r="A54" s="96" t="s">
        <v>33</v>
      </c>
      <c r="B54" s="96"/>
      <c r="C54" s="96"/>
      <c r="D54" s="96"/>
      <c r="L54" s="100" t="s">
        <v>34</v>
      </c>
      <c r="M54" s="100"/>
      <c r="N54" s="100"/>
      <c r="O54" s="100"/>
    </row>
  </sheetData>
  <sheetProtection/>
  <mergeCells count="7">
    <mergeCell ref="C4:J4"/>
    <mergeCell ref="A1:O1"/>
    <mergeCell ref="A2:O2"/>
    <mergeCell ref="A3:D3"/>
    <mergeCell ref="J3:O3"/>
    <mergeCell ref="A54:D54"/>
    <mergeCell ref="L54:O54"/>
  </mergeCells>
  <printOptions/>
  <pageMargins left="0.1968503937007874" right="0.1968503937007874" top="0.1968503937007874" bottom="0.1968503937007874" header="0.5118110236220472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K35"/>
  <sheetViews>
    <sheetView view="pageBreakPreview" zoomScale="160" zoomScaleSheetLayoutView="160" workbookViewId="0" topLeftCell="A16">
      <selection activeCell="A22" sqref="A22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140625" style="1" customWidth="1"/>
    <col min="4" max="4" width="22.28125" style="1" customWidth="1"/>
    <col min="5" max="5" width="5.8515625" style="1" hidden="1" customWidth="1"/>
    <col min="6" max="6" width="6.8515625" style="1" hidden="1" customWidth="1"/>
    <col min="7" max="7" width="9.7109375" style="1" customWidth="1"/>
    <col min="8" max="8" width="21.57421875" style="1" customWidth="1"/>
    <col min="9" max="9" width="29.8515625" style="1" hidden="1" customWidth="1"/>
    <col min="10" max="10" width="17.28125" style="1" hidden="1" customWidth="1"/>
    <col min="11" max="11" width="0.71875" style="1" hidden="1" customWidth="1"/>
    <col min="12" max="12" width="9.140625" style="1" customWidth="1"/>
    <col min="13" max="13" width="8.140625" style="1" customWidth="1"/>
    <col min="14" max="15" width="7.14062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4.5" customHeight="1">
      <c r="A1" s="101" t="str">
        <f>N_sor1</f>
        <v>Всероссийские соревнования по конькобежному спорту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32.25" customHeight="1">
      <c r="A2" s="102" t="str">
        <f>N_sor2</f>
        <v>на призы ЗМС В.А. Муратова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33.75" customHeight="1" thickBot="1">
      <c r="A3" s="93" t="s">
        <v>19</v>
      </c>
      <c r="B3" s="93"/>
      <c r="C3" s="93"/>
      <c r="D3" s="93"/>
      <c r="E3" s="85"/>
      <c r="F3" s="85"/>
      <c r="G3" s="85"/>
      <c r="H3" s="85"/>
      <c r="I3" s="85"/>
      <c r="J3" s="94" t="str">
        <f>D_d1</f>
        <v>04 апреля 2015 г.</v>
      </c>
      <c r="K3" s="95"/>
      <c r="L3" s="95"/>
      <c r="M3" s="95"/>
      <c r="N3" s="95"/>
      <c r="O3" s="95"/>
    </row>
    <row r="4" spans="2:37" ht="42.75" customHeight="1" thickTop="1">
      <c r="B4" s="15"/>
      <c r="C4" s="90" t="str">
        <f>N_dev</f>
        <v>Девушки старшего возраста</v>
      </c>
      <c r="D4" s="90"/>
      <c r="E4" s="90"/>
      <c r="F4" s="90"/>
      <c r="G4" s="90"/>
      <c r="H4" s="90"/>
      <c r="I4" s="90"/>
      <c r="J4" s="90"/>
      <c r="K4" s="15"/>
      <c r="L4" s="18" t="str">
        <f>const!C10</f>
        <v>1000 метров</v>
      </c>
      <c r="M4" s="15"/>
      <c r="N4" s="15"/>
      <c r="O4" s="15"/>
      <c r="P4" s="5"/>
      <c r="Q4" s="1" t="s">
        <v>35</v>
      </c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22.5" customHeight="1" thickBot="1">
      <c r="A5" s="2" t="s">
        <v>4</v>
      </c>
      <c r="B5" s="2" t="s">
        <v>0</v>
      </c>
      <c r="C5" s="2" t="s">
        <v>6</v>
      </c>
      <c r="D5" s="2" t="s">
        <v>2</v>
      </c>
      <c r="E5" s="2"/>
      <c r="F5" s="2" t="s">
        <v>1</v>
      </c>
      <c r="G5" s="2"/>
      <c r="H5" s="2" t="s">
        <v>29</v>
      </c>
      <c r="I5" s="2"/>
      <c r="J5" s="2" t="s">
        <v>7</v>
      </c>
      <c r="K5" s="2"/>
      <c r="L5" s="11" t="s">
        <v>3</v>
      </c>
      <c r="M5" s="11" t="s">
        <v>8</v>
      </c>
      <c r="N5" s="11" t="s">
        <v>10</v>
      </c>
      <c r="O5" s="2" t="s">
        <v>5</v>
      </c>
      <c r="P5" s="5"/>
      <c r="Q5" s="19"/>
      <c r="R5" s="19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Top="1">
      <c r="A6" s="6">
        <v>1</v>
      </c>
      <c r="B6" s="7">
        <v>63</v>
      </c>
      <c r="C6" s="24" t="s">
        <v>43</v>
      </c>
      <c r="D6" s="14" t="s">
        <v>93</v>
      </c>
      <c r="E6" s="23" t="s">
        <v>47</v>
      </c>
      <c r="F6" s="23" t="s">
        <v>94</v>
      </c>
      <c r="G6" s="7" t="s">
        <v>56</v>
      </c>
      <c r="H6" s="12" t="s">
        <v>44</v>
      </c>
      <c r="I6" s="7" t="s">
        <v>88</v>
      </c>
      <c r="J6" s="12"/>
      <c r="K6" s="9"/>
      <c r="L6" s="51">
        <f aca="true" t="shared" si="0" ref="L6:L20">(P6*60+Q6)/86400</f>
        <v>0.0009797453703703704</v>
      </c>
      <c r="M6" s="33">
        <f aca="true" t="shared" si="1" ref="M6:M20">ROUNDDOWN(L6*86400/2,3)</f>
        <v>42.325</v>
      </c>
      <c r="N6" s="52">
        <f>(L6-L$6)*86400</f>
        <v>0</v>
      </c>
      <c r="O6" s="6" t="s">
        <v>56</v>
      </c>
      <c r="P6" s="5">
        <v>1</v>
      </c>
      <c r="Q6" s="19">
        <v>24.65</v>
      </c>
      <c r="R6" s="19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>
      <c r="A7" s="6">
        <v>2</v>
      </c>
      <c r="B7" s="7">
        <v>65</v>
      </c>
      <c r="C7" s="7" t="s">
        <v>43</v>
      </c>
      <c r="D7" s="14" t="s">
        <v>91</v>
      </c>
      <c r="E7" s="23" t="s">
        <v>47</v>
      </c>
      <c r="F7" s="23">
        <v>36034</v>
      </c>
      <c r="G7" s="7" t="s">
        <v>56</v>
      </c>
      <c r="H7" s="12" t="s">
        <v>44</v>
      </c>
      <c r="I7" s="7" t="s">
        <v>92</v>
      </c>
      <c r="J7" s="12"/>
      <c r="K7" s="9"/>
      <c r="L7" s="77">
        <f t="shared" si="0"/>
        <v>0.0009858796296296297</v>
      </c>
      <c r="M7" s="33">
        <f t="shared" si="1"/>
        <v>42.59</v>
      </c>
      <c r="N7" s="29">
        <f aca="true" t="shared" si="2" ref="N7:N20">(L7-L$6)*86400</f>
        <v>0.5300000000000061</v>
      </c>
      <c r="O7" s="6" t="s">
        <v>56</v>
      </c>
      <c r="P7" s="5">
        <v>1</v>
      </c>
      <c r="Q7" s="19">
        <v>25.18</v>
      </c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>
      <c r="A8" s="6">
        <v>3</v>
      </c>
      <c r="B8" s="7">
        <v>69</v>
      </c>
      <c r="C8" s="7" t="s">
        <v>43</v>
      </c>
      <c r="D8" s="14" t="s">
        <v>77</v>
      </c>
      <c r="E8" s="23" t="s">
        <v>47</v>
      </c>
      <c r="F8" s="23">
        <v>35882</v>
      </c>
      <c r="G8" s="7" t="s">
        <v>56</v>
      </c>
      <c r="H8" s="12" t="s">
        <v>78</v>
      </c>
      <c r="I8" s="7" t="s">
        <v>79</v>
      </c>
      <c r="J8" s="12"/>
      <c r="K8" s="9"/>
      <c r="L8" s="77">
        <f t="shared" si="0"/>
        <v>0.0009954861111111113</v>
      </c>
      <c r="M8" s="33">
        <f t="shared" si="1"/>
        <v>43.005</v>
      </c>
      <c r="N8" s="29">
        <f t="shared" si="2"/>
        <v>1.3600000000000105</v>
      </c>
      <c r="O8" s="6" t="s">
        <v>56</v>
      </c>
      <c r="P8" s="5">
        <v>1</v>
      </c>
      <c r="Q8" s="19">
        <v>26.01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>
      <c r="A9" s="6">
        <v>4</v>
      </c>
      <c r="B9" s="7">
        <v>70</v>
      </c>
      <c r="C9" s="7" t="s">
        <v>45</v>
      </c>
      <c r="D9" s="14" t="s">
        <v>80</v>
      </c>
      <c r="E9" s="23" t="s">
        <v>47</v>
      </c>
      <c r="F9" s="23">
        <v>35899</v>
      </c>
      <c r="G9" s="7" t="s">
        <v>56</v>
      </c>
      <c r="H9" s="12" t="s">
        <v>78</v>
      </c>
      <c r="I9" s="7" t="s">
        <v>79</v>
      </c>
      <c r="J9" s="12"/>
      <c r="K9" s="8"/>
      <c r="L9" s="77">
        <f t="shared" si="0"/>
        <v>0.0010128472222222223</v>
      </c>
      <c r="M9" s="33">
        <f t="shared" si="1"/>
        <v>43.755</v>
      </c>
      <c r="N9" s="29">
        <f t="shared" si="2"/>
        <v>2.860000000000001</v>
      </c>
      <c r="O9" s="6" t="s">
        <v>56</v>
      </c>
      <c r="P9" s="5">
        <v>1</v>
      </c>
      <c r="Q9" s="19">
        <v>27.51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customHeight="1">
      <c r="A10" s="6">
        <v>5</v>
      </c>
      <c r="B10" s="7">
        <v>64</v>
      </c>
      <c r="C10" s="7" t="s">
        <v>43</v>
      </c>
      <c r="D10" s="14" t="s">
        <v>86</v>
      </c>
      <c r="E10" s="23" t="s">
        <v>47</v>
      </c>
      <c r="F10" s="23" t="s">
        <v>87</v>
      </c>
      <c r="G10" s="7" t="s">
        <v>83</v>
      </c>
      <c r="H10" s="12" t="s">
        <v>44</v>
      </c>
      <c r="I10" s="7" t="s">
        <v>88</v>
      </c>
      <c r="J10" s="12"/>
      <c r="K10" s="9"/>
      <c r="L10" s="77">
        <f t="shared" si="0"/>
        <v>0.0010233796296296297</v>
      </c>
      <c r="M10" s="33">
        <f t="shared" si="1"/>
        <v>44.21</v>
      </c>
      <c r="N10" s="29">
        <f t="shared" si="2"/>
        <v>3.7700000000000053</v>
      </c>
      <c r="O10" s="6" t="s">
        <v>62</v>
      </c>
      <c r="P10" s="5">
        <v>1</v>
      </c>
      <c r="Q10" s="19">
        <v>28.42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>
      <c r="A11" s="6">
        <v>6</v>
      </c>
      <c r="B11" s="7">
        <v>76</v>
      </c>
      <c r="C11" s="7" t="s">
        <v>45</v>
      </c>
      <c r="D11" s="14" t="s">
        <v>89</v>
      </c>
      <c r="E11" s="23" t="s">
        <v>47</v>
      </c>
      <c r="F11" s="23" t="s">
        <v>90</v>
      </c>
      <c r="G11" s="7" t="s">
        <v>56</v>
      </c>
      <c r="H11" s="12" t="s">
        <v>67</v>
      </c>
      <c r="I11" s="7" t="s">
        <v>68</v>
      </c>
      <c r="J11" s="12"/>
      <c r="K11" s="8"/>
      <c r="L11" s="77">
        <f t="shared" si="0"/>
        <v>0.0010324074074074074</v>
      </c>
      <c r="M11" s="33">
        <f t="shared" si="1"/>
        <v>44.6</v>
      </c>
      <c r="N11" s="29">
        <f t="shared" si="2"/>
        <v>4.550000000000001</v>
      </c>
      <c r="O11" s="6" t="s">
        <v>62</v>
      </c>
      <c r="P11" s="5">
        <v>1</v>
      </c>
      <c r="Q11" s="19">
        <v>29.2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customHeight="1">
      <c r="A12" s="6">
        <v>7</v>
      </c>
      <c r="B12" s="7">
        <v>72</v>
      </c>
      <c r="C12" s="7" t="s">
        <v>45</v>
      </c>
      <c r="D12" s="14" t="s">
        <v>75</v>
      </c>
      <c r="E12" s="23" t="s">
        <v>47</v>
      </c>
      <c r="F12" s="23" t="s">
        <v>76</v>
      </c>
      <c r="G12" s="7" t="s">
        <v>71</v>
      </c>
      <c r="H12" s="12" t="s">
        <v>53</v>
      </c>
      <c r="I12" s="7" t="s">
        <v>54</v>
      </c>
      <c r="J12" s="12"/>
      <c r="K12" s="8"/>
      <c r="L12" s="77">
        <f t="shared" si="0"/>
        <v>0.0010685185185185183</v>
      </c>
      <c r="M12" s="33">
        <f t="shared" si="1"/>
        <v>46.16</v>
      </c>
      <c r="N12" s="29">
        <f t="shared" si="2"/>
        <v>7.669999999999981</v>
      </c>
      <c r="O12" s="6" t="s">
        <v>62</v>
      </c>
      <c r="P12" s="5">
        <v>1</v>
      </c>
      <c r="Q12" s="19">
        <v>32.32</v>
      </c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6.5" customHeight="1">
      <c r="A13" s="6">
        <v>8</v>
      </c>
      <c r="B13" s="7">
        <v>75</v>
      </c>
      <c r="C13" s="7" t="s">
        <v>45</v>
      </c>
      <c r="D13" s="14" t="s">
        <v>61</v>
      </c>
      <c r="E13" s="23" t="s">
        <v>47</v>
      </c>
      <c r="F13" s="23">
        <v>35668</v>
      </c>
      <c r="G13" s="7" t="s">
        <v>62</v>
      </c>
      <c r="H13" s="12" t="s">
        <v>63</v>
      </c>
      <c r="I13" s="7" t="s">
        <v>64</v>
      </c>
      <c r="J13" s="12"/>
      <c r="K13" s="8"/>
      <c r="L13" s="77">
        <f t="shared" si="0"/>
        <v>0.0010976851851851853</v>
      </c>
      <c r="M13" s="33">
        <f t="shared" si="1"/>
        <v>47.42</v>
      </c>
      <c r="N13" s="29">
        <f t="shared" si="2"/>
        <v>10.190000000000003</v>
      </c>
      <c r="O13" s="6" t="s">
        <v>62</v>
      </c>
      <c r="P13" s="5">
        <v>1</v>
      </c>
      <c r="Q13" s="19">
        <v>34.84</v>
      </c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6.5" customHeight="1">
      <c r="A14" s="6">
        <v>9</v>
      </c>
      <c r="B14" s="7">
        <v>62</v>
      </c>
      <c r="C14" s="7" t="s">
        <v>43</v>
      </c>
      <c r="D14" s="14" t="s">
        <v>73</v>
      </c>
      <c r="E14" s="23" t="s">
        <v>47</v>
      </c>
      <c r="F14" s="23">
        <v>36241</v>
      </c>
      <c r="G14" s="7" t="s">
        <v>71</v>
      </c>
      <c r="H14" s="12" t="s">
        <v>49</v>
      </c>
      <c r="I14" s="7" t="s">
        <v>74</v>
      </c>
      <c r="J14" s="12"/>
      <c r="K14" s="8"/>
      <c r="L14" s="77">
        <f t="shared" si="0"/>
        <v>0.0011105324074074075</v>
      </c>
      <c r="M14" s="33">
        <f t="shared" si="1"/>
        <v>47.975</v>
      </c>
      <c r="N14" s="29">
        <f t="shared" si="2"/>
        <v>11.300000000000006</v>
      </c>
      <c r="O14" s="6" t="s">
        <v>83</v>
      </c>
      <c r="P14" s="5">
        <v>1</v>
      </c>
      <c r="Q14" s="19">
        <v>35.95</v>
      </c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6.5" customHeight="1">
      <c r="A15" s="6">
        <v>10</v>
      </c>
      <c r="B15" s="7">
        <v>71</v>
      </c>
      <c r="C15" s="7" t="s">
        <v>45</v>
      </c>
      <c r="D15" s="14" t="s">
        <v>81</v>
      </c>
      <c r="E15" s="23" t="s">
        <v>47</v>
      </c>
      <c r="F15" s="23">
        <v>35696</v>
      </c>
      <c r="G15" s="7" t="s">
        <v>71</v>
      </c>
      <c r="H15" s="12" t="s">
        <v>53</v>
      </c>
      <c r="I15" s="7" t="s">
        <v>72</v>
      </c>
      <c r="J15" s="12"/>
      <c r="K15" s="8"/>
      <c r="L15" s="77">
        <f t="shared" si="0"/>
        <v>0.0011123842592592594</v>
      </c>
      <c r="M15" s="33">
        <f t="shared" si="1"/>
        <v>48.055</v>
      </c>
      <c r="N15" s="29">
        <f t="shared" si="2"/>
        <v>11.460000000000006</v>
      </c>
      <c r="O15" s="6" t="s">
        <v>83</v>
      </c>
      <c r="P15" s="5">
        <v>1</v>
      </c>
      <c r="Q15" s="19">
        <v>36.11</v>
      </c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6.5" customHeight="1">
      <c r="A16" s="6">
        <v>11</v>
      </c>
      <c r="B16" s="7">
        <v>73</v>
      </c>
      <c r="C16" s="7" t="s">
        <v>43</v>
      </c>
      <c r="D16" s="14" t="s">
        <v>69</v>
      </c>
      <c r="E16" s="23" t="s">
        <v>47</v>
      </c>
      <c r="F16" s="23" t="s">
        <v>70</v>
      </c>
      <c r="G16" s="7" t="s">
        <v>71</v>
      </c>
      <c r="H16" s="12" t="s">
        <v>53</v>
      </c>
      <c r="I16" s="7" t="s">
        <v>72</v>
      </c>
      <c r="J16" s="12"/>
      <c r="K16" s="9"/>
      <c r="L16" s="77">
        <f t="shared" si="0"/>
        <v>0.001117476851851852</v>
      </c>
      <c r="M16" s="33">
        <f t="shared" si="1"/>
        <v>48.275</v>
      </c>
      <c r="N16" s="29">
        <f t="shared" si="2"/>
        <v>11.900000000000002</v>
      </c>
      <c r="O16" s="6" t="s">
        <v>83</v>
      </c>
      <c r="P16" s="5">
        <v>1</v>
      </c>
      <c r="Q16" s="19">
        <v>36.55</v>
      </c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6.5" customHeight="1">
      <c r="A17" s="6">
        <v>12</v>
      </c>
      <c r="B17" s="7">
        <v>61</v>
      </c>
      <c r="C17" s="7" t="s">
        <v>45</v>
      </c>
      <c r="D17" s="14" t="s">
        <v>46</v>
      </c>
      <c r="E17" s="23" t="s">
        <v>47</v>
      </c>
      <c r="F17" s="23">
        <v>36272</v>
      </c>
      <c r="G17" s="7" t="s">
        <v>83</v>
      </c>
      <c r="H17" s="12" t="s">
        <v>49</v>
      </c>
      <c r="I17" s="7" t="s">
        <v>50</v>
      </c>
      <c r="J17" s="12"/>
      <c r="K17" s="8"/>
      <c r="L17" s="77">
        <f t="shared" si="0"/>
        <v>0.0011212962962962962</v>
      </c>
      <c r="M17" s="33">
        <f t="shared" si="1"/>
        <v>48.44</v>
      </c>
      <c r="N17" s="29">
        <f t="shared" si="2"/>
        <v>12.229999999999992</v>
      </c>
      <c r="O17" s="6" t="s">
        <v>83</v>
      </c>
      <c r="P17" s="5">
        <v>1</v>
      </c>
      <c r="Q17" s="19">
        <v>36.88</v>
      </c>
      <c r="R17" s="19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6.5" customHeight="1">
      <c r="A18" s="6">
        <v>13</v>
      </c>
      <c r="B18" s="7">
        <v>77</v>
      </c>
      <c r="C18" s="7" t="s">
        <v>43</v>
      </c>
      <c r="D18" s="14" t="s">
        <v>65</v>
      </c>
      <c r="E18" s="23" t="s">
        <v>47</v>
      </c>
      <c r="F18" s="23" t="s">
        <v>66</v>
      </c>
      <c r="G18" s="7" t="s">
        <v>62</v>
      </c>
      <c r="H18" s="12" t="s">
        <v>67</v>
      </c>
      <c r="I18" s="7" t="s">
        <v>68</v>
      </c>
      <c r="J18" s="12"/>
      <c r="K18" s="9"/>
      <c r="L18" s="77">
        <f t="shared" si="0"/>
        <v>0.0011226851851851851</v>
      </c>
      <c r="M18" s="33">
        <f t="shared" si="1"/>
        <v>48.5</v>
      </c>
      <c r="N18" s="29">
        <f t="shared" si="2"/>
        <v>12.34999999999999</v>
      </c>
      <c r="O18" s="6" t="s">
        <v>83</v>
      </c>
      <c r="P18" s="5">
        <v>1</v>
      </c>
      <c r="Q18" s="19">
        <v>37</v>
      </c>
      <c r="R18" s="19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6.5" customHeight="1">
      <c r="A19" s="6">
        <v>14</v>
      </c>
      <c r="B19" s="7">
        <v>66</v>
      </c>
      <c r="C19" s="7" t="s">
        <v>45</v>
      </c>
      <c r="D19" s="14" t="s">
        <v>82</v>
      </c>
      <c r="E19" s="23" t="s">
        <v>47</v>
      </c>
      <c r="F19" s="23">
        <v>36183</v>
      </c>
      <c r="G19" s="7" t="s">
        <v>83</v>
      </c>
      <c r="H19" s="12" t="s">
        <v>84</v>
      </c>
      <c r="I19" s="7" t="s">
        <v>85</v>
      </c>
      <c r="J19" s="12"/>
      <c r="K19" s="8"/>
      <c r="L19" s="77">
        <f t="shared" si="0"/>
        <v>0.0011511574074074076</v>
      </c>
      <c r="M19" s="33">
        <f t="shared" si="1"/>
        <v>49.73</v>
      </c>
      <c r="N19" s="29">
        <f t="shared" si="2"/>
        <v>14.810000000000013</v>
      </c>
      <c r="O19" s="6" t="s">
        <v>83</v>
      </c>
      <c r="P19" s="5">
        <v>1</v>
      </c>
      <c r="Q19" s="19">
        <v>39.46</v>
      </c>
      <c r="R19" s="19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6.5" customHeight="1">
      <c r="A20" s="6">
        <v>15</v>
      </c>
      <c r="B20" s="7">
        <v>74</v>
      </c>
      <c r="C20" s="7" t="s">
        <v>45</v>
      </c>
      <c r="D20" s="14" t="s">
        <v>51</v>
      </c>
      <c r="E20" s="23" t="s">
        <v>47</v>
      </c>
      <c r="F20" s="23">
        <v>36321</v>
      </c>
      <c r="G20" s="7" t="s">
        <v>52</v>
      </c>
      <c r="H20" s="12" t="s">
        <v>53</v>
      </c>
      <c r="I20" s="7" t="s">
        <v>54</v>
      </c>
      <c r="J20" s="12"/>
      <c r="K20" s="8"/>
      <c r="L20" s="77">
        <f t="shared" si="0"/>
        <v>0.0013596064814814814</v>
      </c>
      <c r="M20" s="33">
        <f t="shared" si="1"/>
        <v>58.735</v>
      </c>
      <c r="N20" s="29">
        <f t="shared" si="2"/>
        <v>32.819999999999986</v>
      </c>
      <c r="O20" s="6" t="s">
        <v>179</v>
      </c>
      <c r="P20" s="5">
        <v>1</v>
      </c>
      <c r="Q20" s="19">
        <v>57.47</v>
      </c>
      <c r="R20" s="19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6.5" customHeight="1">
      <c r="A21" s="6"/>
      <c r="B21" s="7">
        <v>67</v>
      </c>
      <c r="C21" s="7" t="s">
        <v>43</v>
      </c>
      <c r="D21" s="14" t="s">
        <v>59</v>
      </c>
      <c r="E21" s="23" t="s">
        <v>47</v>
      </c>
      <c r="F21" s="23">
        <v>36284</v>
      </c>
      <c r="G21" s="7"/>
      <c r="H21" s="12" t="s">
        <v>60</v>
      </c>
      <c r="I21" s="7"/>
      <c r="J21" s="12"/>
      <c r="K21" s="9"/>
      <c r="L21" s="77" t="s">
        <v>185</v>
      </c>
      <c r="M21" s="33"/>
      <c r="N21" s="29"/>
      <c r="O21" s="6"/>
      <c r="P21" s="5"/>
      <c r="Q21" s="19"/>
      <c r="R21" s="19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5.25" customHeight="1" thickBot="1">
      <c r="A22" s="34"/>
      <c r="B22" s="35"/>
      <c r="C22" s="35"/>
      <c r="D22" s="40"/>
      <c r="E22" s="74"/>
      <c r="F22" s="35"/>
      <c r="G22" s="35"/>
      <c r="H22" s="41"/>
      <c r="I22" s="35"/>
      <c r="J22" s="41"/>
      <c r="K22" s="78"/>
      <c r="L22" s="75"/>
      <c r="M22" s="76"/>
      <c r="N22" s="73"/>
      <c r="O22" s="34"/>
      <c r="P22" s="5"/>
      <c r="Q22" s="19"/>
      <c r="R22" s="19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5.25" customHeight="1" thickTop="1">
      <c r="A23" s="6"/>
      <c r="B23" s="7"/>
      <c r="C23" s="7"/>
      <c r="D23" s="16"/>
      <c r="E23" s="26"/>
      <c r="F23" s="17"/>
      <c r="G23" s="17"/>
      <c r="H23" s="13"/>
      <c r="I23" s="12"/>
      <c r="J23" s="12"/>
      <c r="K23" s="8"/>
      <c r="L23" s="21"/>
      <c r="M23" s="33"/>
      <c r="N23" s="29"/>
      <c r="O23" s="6"/>
      <c r="P23" s="5"/>
      <c r="Q23" s="19"/>
      <c r="R23" s="19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5" spans="3:12" ht="15" customHeight="1">
      <c r="C25" s="53" t="s">
        <v>181</v>
      </c>
      <c r="L25" s="53" t="s">
        <v>182</v>
      </c>
    </row>
    <row r="26" spans="3:12" ht="15" customHeight="1">
      <c r="C26" s="53" t="s">
        <v>186</v>
      </c>
      <c r="L26" s="53" t="s">
        <v>183</v>
      </c>
    </row>
    <row r="27" spans="3:12" ht="15" customHeight="1">
      <c r="C27" s="53"/>
      <c r="L27" s="53" t="s">
        <v>184</v>
      </c>
    </row>
    <row r="28" spans="2:3" ht="12.75">
      <c r="B28" s="53"/>
      <c r="C28" s="53"/>
    </row>
    <row r="29" spans="2:3" ht="12.75">
      <c r="B29" s="53"/>
      <c r="C29" s="53"/>
    </row>
    <row r="30" spans="2:3" ht="12.75">
      <c r="B30" s="53"/>
      <c r="C30" s="53"/>
    </row>
    <row r="31" spans="2:3" ht="12.75">
      <c r="B31" s="53"/>
      <c r="C31" s="53"/>
    </row>
    <row r="32" spans="2:3" ht="12.75">
      <c r="B32" s="53"/>
      <c r="C32" s="53"/>
    </row>
    <row r="35" spans="1:15" ht="12.75">
      <c r="A35" s="96" t="s">
        <v>33</v>
      </c>
      <c r="B35" s="96"/>
      <c r="C35" s="96"/>
      <c r="D35" s="96"/>
      <c r="L35" s="97" t="s">
        <v>34</v>
      </c>
      <c r="M35" s="97"/>
      <c r="N35" s="97"/>
      <c r="O35" s="97"/>
    </row>
  </sheetData>
  <sheetProtection/>
  <mergeCells count="7">
    <mergeCell ref="C4:J4"/>
    <mergeCell ref="A1:O1"/>
    <mergeCell ref="A2:O2"/>
    <mergeCell ref="A3:D3"/>
    <mergeCell ref="J3:O3"/>
    <mergeCell ref="A35:D35"/>
    <mergeCell ref="L35:O35"/>
  </mergeCells>
  <printOptions/>
  <pageMargins left="0.1968503937007874" right="0.1968503937007874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11</v>
      </c>
      <c r="B1" t="s">
        <v>12</v>
      </c>
      <c r="C1" s="43" t="s">
        <v>36</v>
      </c>
    </row>
    <row r="2" spans="2:3" ht="12.75">
      <c r="B2" t="s">
        <v>13</v>
      </c>
      <c r="C2" s="43" t="s">
        <v>37</v>
      </c>
    </row>
    <row r="3" spans="1:3" ht="12.75">
      <c r="A3" t="s">
        <v>14</v>
      </c>
      <c r="B3" t="s">
        <v>15</v>
      </c>
      <c r="C3" s="43" t="s">
        <v>38</v>
      </c>
    </row>
    <row r="4" spans="2:3" ht="12.75">
      <c r="B4" t="s">
        <v>16</v>
      </c>
      <c r="C4" s="43" t="s">
        <v>39</v>
      </c>
    </row>
    <row r="5" spans="2:3" ht="12.75">
      <c r="B5" t="s">
        <v>17</v>
      </c>
      <c r="C5" s="43" t="s">
        <v>40</v>
      </c>
    </row>
    <row r="6" spans="2:3" ht="12.75">
      <c r="B6" t="s">
        <v>18</v>
      </c>
      <c r="C6" s="43"/>
    </row>
    <row r="7" spans="1:3" ht="12.75">
      <c r="A7" s="43" t="s">
        <v>20</v>
      </c>
      <c r="B7" s="43" t="s">
        <v>21</v>
      </c>
      <c r="C7" s="43" t="s">
        <v>41</v>
      </c>
    </row>
    <row r="8" spans="2:3" ht="12.75">
      <c r="B8" s="43" t="s">
        <v>22</v>
      </c>
      <c r="C8" s="43" t="s">
        <v>42</v>
      </c>
    </row>
    <row r="9" spans="1:3" ht="12.75">
      <c r="A9" s="43" t="s">
        <v>23</v>
      </c>
      <c r="B9" s="44" t="s">
        <v>24</v>
      </c>
      <c r="C9" s="43" t="s">
        <v>9</v>
      </c>
    </row>
    <row r="10" spans="2:3" ht="12.75">
      <c r="B10" s="44" t="s">
        <v>25</v>
      </c>
      <c r="C10" s="43" t="s">
        <v>28</v>
      </c>
    </row>
    <row r="11" spans="2:3" ht="12.75">
      <c r="B11" s="44" t="s">
        <v>26</v>
      </c>
      <c r="C11" s="43" t="s">
        <v>9</v>
      </c>
    </row>
    <row r="12" spans="2:3" ht="12.75">
      <c r="B12" s="44" t="s">
        <v>27</v>
      </c>
      <c r="C12" s="43" t="s">
        <v>28</v>
      </c>
    </row>
    <row r="13" spans="2:3" ht="12.75">
      <c r="B13" s="44" t="s">
        <v>24</v>
      </c>
      <c r="C13" s="43" t="s">
        <v>9</v>
      </c>
    </row>
    <row r="14" spans="2:3" ht="12.75">
      <c r="B14" s="44" t="s">
        <v>25</v>
      </c>
      <c r="C14" s="43" t="s">
        <v>28</v>
      </c>
    </row>
    <row r="15" spans="2:3" ht="12.75">
      <c r="B15" s="44" t="s">
        <v>26</v>
      </c>
      <c r="C15" s="43" t="s">
        <v>9</v>
      </c>
    </row>
    <row r="16" spans="2:3" ht="12.75">
      <c r="B16" s="44" t="s">
        <v>27</v>
      </c>
      <c r="C16" s="43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2015-04-04T15:36:54Z</cp:lastPrinted>
  <dcterms:created xsi:type="dcterms:W3CDTF">1996-10-08T23:32:33Z</dcterms:created>
  <dcterms:modified xsi:type="dcterms:W3CDTF">2015-04-04T15:38:48Z</dcterms:modified>
  <cp:category/>
  <cp:version/>
  <cp:contentType/>
  <cp:contentStatus/>
</cp:coreProperties>
</file>